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15480" windowHeight="10800" activeTab="0"/>
  </bookViews>
  <sheets>
    <sheet name="Szerződések-2015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<sst xmlns="http://schemas.openxmlformats.org/spreadsheetml/2006/main" count="175" uniqueCount="104">
  <si>
    <t>Vállalkozási</t>
  </si>
  <si>
    <t>Megbízási</t>
  </si>
  <si>
    <t>Szerződés megnevezése</t>
  </si>
  <si>
    <t>Szerződés tárgya</t>
  </si>
  <si>
    <t>Szerződéses Partner</t>
  </si>
  <si>
    <t xml:space="preserve">Szerződés nettó értéke Ft* </t>
  </si>
  <si>
    <t>Szerződés nettó értéke Ft</t>
  </si>
  <si>
    <t>EU projektekhez és Szolidaritási Alapokhoz kapcsolódó szerződések</t>
  </si>
  <si>
    <t>Sorszám</t>
  </si>
  <si>
    <t>Szolgáltatási</t>
  </si>
  <si>
    <t>BMSK Zrt.</t>
  </si>
  <si>
    <t>*</t>
  </si>
  <si>
    <t>Személyi megbízási szerződések esetében az összegek bruttó értékek</t>
  </si>
  <si>
    <t>Megállapodás</t>
  </si>
  <si>
    <t>Szerződés hatályának kezdete</t>
  </si>
  <si>
    <t>Szerződés hatályának vége</t>
  </si>
  <si>
    <t xml:space="preserve">Adatszolgáltatás a Belügyminisztérium igazgatása új szerződései tekintetében - 2015.11.01-12.31.
</t>
  </si>
  <si>
    <t>Szoftverlicensz és szoftverkövetés.</t>
  </si>
  <si>
    <t>IFUA Horváth &amp; Partners Kft.</t>
  </si>
  <si>
    <t>BM költözés előkészítése</t>
  </si>
  <si>
    <t>Ebr42 önkorm.inform.rendszer működtetése</t>
  </si>
  <si>
    <t>Nemzeti Infokommunikációs Szolg. Zrt.</t>
  </si>
  <si>
    <t>Angol nyelvoktatás BM</t>
  </si>
  <si>
    <t>BONUS Nyelviskola Oktatási, Kereskedelmi és Szolgáltató Bt.</t>
  </si>
  <si>
    <t>REINFO által használt ingatlanhoz kapcsolódó költségek elszámolása</t>
  </si>
  <si>
    <t>Nemzetbiztonsági Szakszolgálat</t>
  </si>
  <si>
    <t>Felhasználási</t>
  </si>
  <si>
    <t>eugo.gov.hu és netenahivatal.gov.hu oldalak virtuális szerver hátterének biztosítása</t>
  </si>
  <si>
    <t>NBT kortárs segítő képzés, segédkönyv</t>
  </si>
  <si>
    <t>KOPÉ Egyesület</t>
  </si>
  <si>
    <t>vagyonvédelmi játék és checklist mobil alkalmazás fejlesztése</t>
  </si>
  <si>
    <t>Attrecto Zrt.</t>
  </si>
  <si>
    <t>Advertisz Reklám Kft</t>
  </si>
  <si>
    <t>Móricz Zsigmond Színház Nonprofit Kft</t>
  </si>
  <si>
    <t>Képzések tartása NBT</t>
  </si>
  <si>
    <t>Ébredések Alapítvány</t>
  </si>
  <si>
    <t>NBT pályázat szakértői bírálata</t>
  </si>
  <si>
    <t>Batizi Ildikó</t>
  </si>
  <si>
    <t>NBT- Eszköz gyártás D UV lakkos technikával</t>
  </si>
  <si>
    <t>Prime Rate Kft</t>
  </si>
  <si>
    <t>NBT képzés és teljes ellátás</t>
  </si>
  <si>
    <t>BV Szerv. Továbbképzési és Rehab.Közp.</t>
  </si>
  <si>
    <t>5 db 3-5 perces bűnmegelőzési kisfilm készítése</t>
  </si>
  <si>
    <t>The ONE production Kft.</t>
  </si>
  <si>
    <t>Regős Média Kft.</t>
  </si>
  <si>
    <t>Dr. Fantoly Zsanett egyéni vállalkozó</t>
  </si>
  <si>
    <t>DRO Studio Bt.</t>
  </si>
  <si>
    <t>Kacorlak Kutatási és Szolgáltató Bt.</t>
  </si>
  <si>
    <t>CSP Info Kereskedelmi és Szolgáltató Bt.</t>
  </si>
  <si>
    <t>NBT pályázatok szakértői bírálata</t>
  </si>
  <si>
    <t>Horváth László e.v.</t>
  </si>
  <si>
    <t>"Clearance" adatbázis-kezelő program</t>
  </si>
  <si>
    <t>CHEPPERS Szolgáltató Kft</t>
  </si>
  <si>
    <t>HM ARMCOM Kommunikációtechn. Zrt</t>
  </si>
  <si>
    <t>ROHDE &amp; SCHWARZ Hungária Szolg. Kft</t>
  </si>
  <si>
    <t>Szállítási</t>
  </si>
  <si>
    <t>Tempest munkaáll. és kapcs.inf.eszközök</t>
  </si>
  <si>
    <t>HM EI Zrt.</t>
  </si>
  <si>
    <t>NBT- Támogatási jognyilatkozatok előkészítése, véleményezése, módosítáa, elszámolással és ellenőrzéssel kapcsolatos feladatok ellátása.</t>
  </si>
  <si>
    <t>Magyar Államkincstár</t>
  </si>
  <si>
    <t>Eötvös Loránd Tudományegyetem</t>
  </si>
  <si>
    <t>SZOLID Monitorok beszerzése</t>
  </si>
  <si>
    <t>Magyar Közigazgatási és Szervezetfejlesztési Kutatóintézet</t>
  </si>
  <si>
    <t>SZOLID Asztali számítógépek beszerzése</t>
  </si>
  <si>
    <t>KVENTA Elektronikai Fejl.,Szolg.  és  Ker. Kft.</t>
  </si>
  <si>
    <t>SZOLID Operációs rendszer beszerzése</t>
  </si>
  <si>
    <t>Nádor Rendszerház Kft.</t>
  </si>
  <si>
    <t>SZOLID Pendrive beszerzés</t>
  </si>
  <si>
    <t>SZOLID Ultrabook beszerzése</t>
  </si>
  <si>
    <t>SZOLID Notebook beszerzés</t>
  </si>
  <si>
    <t>SZOLID projektor beszerzés</t>
  </si>
  <si>
    <t>Exicom Rendszerház Kft.</t>
  </si>
  <si>
    <t>Árop-2.2.17. projekt keretében koncepció elkészítése.</t>
  </si>
  <si>
    <t>Human Horizont Kft.</t>
  </si>
  <si>
    <t>ÁROP 2.2.17 KÖZTÉR előtanulmány készítés</t>
  </si>
  <si>
    <t>KÖFOP-1.2.2. projekt kapcsán "Vízek alkalmazás megvalósítási
koncepciójának és megvalósíthatósági tanulmányának kidolgozása.</t>
  </si>
  <si>
    <t>Zebra Consulting Kft.</t>
  </si>
  <si>
    <t>KÖFOP-1.2.2. projekt kapcsán informatikai rendszerfejlesztés</t>
  </si>
  <si>
    <t>4Sales Systems Rendszerf. és Tan. Kft</t>
  </si>
  <si>
    <t>IKIR informatikai rendszer kifejlesztése, 
szakértői támogatás nyújtása.</t>
  </si>
  <si>
    <t>Pontus-soft Tanácsadó Kft.</t>
  </si>
  <si>
    <t>Sztojanov Nóra</t>
  </si>
  <si>
    <t>Cieleszky Péter</t>
  </si>
  <si>
    <t>dr. Velez Edit</t>
  </si>
  <si>
    <t>Dettre Erzsébet</t>
  </si>
  <si>
    <t>Simon Mihály</t>
  </si>
  <si>
    <t>Párkányi Eszter</t>
  </si>
  <si>
    <t>Orlai Ibolya Éva</t>
  </si>
  <si>
    <t>dr. Solt Ágnes</t>
  </si>
  <si>
    <t>Közfoglalkoztatással kapcsolatos műszaki, logisztikai szakértői tanácsadó tevékenység</t>
  </si>
  <si>
    <t>Pittlik Béla</t>
  </si>
  <si>
    <t>Mezőgazdasági kistérségi programokkal kapcsolatos szakmai tanácsadás</t>
  </si>
  <si>
    <t>Kis Zoltán</t>
  </si>
  <si>
    <t>Önkormányzati mezőgazdasági startmunka programok szakmai koordinálása, szakmai tanácsadás</t>
  </si>
  <si>
    <t>dr. Gyuricza Csaba</t>
  </si>
  <si>
    <t xml:space="preserve">NBT jogi feladatok ellátása </t>
  </si>
  <si>
    <t>Szabóné dr. Gáspár Erzsébet</t>
  </si>
  <si>
    <t>Szilágyi E.fasor integrált adatszolgáltatás</t>
  </si>
  <si>
    <t>NBT lakásbiztonsági weboldal fejlesztése</t>
  </si>
  <si>
    <t>6 musical előadás tartása bűnmegelőzés témakörben</t>
  </si>
  <si>
    <t>NBT Mix mag. cikkek megjelentetése</t>
  </si>
  <si>
    <t>NBF mérőkészlet szabványossági felülvizsgálat</t>
  </si>
  <si>
    <t>NBF Tempest mobil mérők.kalibrálás, javítás</t>
  </si>
  <si>
    <t>NBT- Tudományos mű kidolgozása, mely átfogó képet ad a gyerekek és a fiatalkorúak bűnelkövetővé, illetve áldozattá válásával összefüggésben a család, az iskola és a gyermekvédelmi intézményrendszer közrehatásairól.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</si>
</sst>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3" fillId="0" borderId="0" xfId="54" applyFont="1" applyFill="1" applyBorder="1" applyAlignment="1">
      <alignment horizontal="left" vertical="center" wrapText="1"/>
      <protection/>
    </xf>
    <xf numFmtId="3" fontId="3" fillId="0" borderId="0" xfId="55" applyNumberFormat="1" applyFont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4" fontId="3" fillId="0" borderId="0" xfId="54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3" fillId="0" borderId="11" xfId="55" applyNumberFormat="1" applyFont="1" applyBorder="1" applyAlignment="1">
      <alignment vertical="center"/>
      <protection/>
    </xf>
    <xf numFmtId="14" fontId="3" fillId="0" borderId="11" xfId="55" applyNumberFormat="1" applyFont="1" applyBorder="1" applyAlignment="1">
      <alignment vertical="center"/>
      <protection/>
    </xf>
    <xf numFmtId="14" fontId="3" fillId="0" borderId="11" xfId="55" applyNumberFormat="1" applyFont="1" applyFill="1" applyBorder="1" applyAlignment="1">
      <alignment vertical="center"/>
      <protection/>
    </xf>
    <xf numFmtId="0" fontId="38" fillId="0" borderId="0" xfId="0" applyFont="1" applyFill="1" applyAlignment="1">
      <alignment horizontal="center" vertical="center"/>
    </xf>
    <xf numFmtId="49" fontId="3" fillId="0" borderId="11" xfId="55" applyNumberFormat="1" applyFont="1" applyFill="1" applyBorder="1" applyAlignment="1">
      <alignment vertical="center" wrapText="1"/>
      <protection/>
    </xf>
    <xf numFmtId="49" fontId="3" fillId="0" borderId="11" xfId="55" applyNumberFormat="1" applyFont="1" applyBorder="1" applyAlignment="1">
      <alignment vertical="center" wrapText="1"/>
      <protection/>
    </xf>
    <xf numFmtId="49" fontId="3" fillId="0" borderId="11" xfId="55" applyNumberFormat="1" applyFont="1" applyFill="1" applyBorder="1" applyAlignment="1">
      <alignment vertical="center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 vertical="center"/>
    </xf>
    <xf numFmtId="14" fontId="38" fillId="0" borderId="0" xfId="0" applyNumberFormat="1" applyFont="1" applyFill="1" applyAlignment="1">
      <alignment vertical="center"/>
    </xf>
    <xf numFmtId="14" fontId="38" fillId="0" borderId="0" xfId="0" applyNumberFormat="1" applyFont="1" applyAlignment="1">
      <alignment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vertical="center"/>
    </xf>
    <xf numFmtId="0" fontId="38" fillId="33" borderId="14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vertical="center"/>
    </xf>
    <xf numFmtId="0" fontId="39" fillId="33" borderId="12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3" fontId="3" fillId="0" borderId="16" xfId="55" applyNumberFormat="1" applyFont="1" applyFill="1" applyBorder="1" applyAlignment="1">
      <alignment vertical="center"/>
      <protection/>
    </xf>
    <xf numFmtId="0" fontId="38" fillId="0" borderId="17" xfId="0" applyFont="1" applyFill="1" applyBorder="1" applyAlignment="1">
      <alignment horizontal="center" vertical="center"/>
    </xf>
    <xf numFmtId="49" fontId="3" fillId="0" borderId="18" xfId="55" applyNumberFormat="1" applyFont="1" applyFill="1" applyBorder="1" applyAlignment="1">
      <alignment vertical="center"/>
      <protection/>
    </xf>
    <xf numFmtId="49" fontId="3" fillId="0" borderId="18" xfId="55" applyNumberFormat="1" applyFont="1" applyFill="1" applyBorder="1" applyAlignment="1">
      <alignment vertical="center" wrapText="1"/>
      <protection/>
    </xf>
    <xf numFmtId="14" fontId="3" fillId="0" borderId="18" xfId="55" applyNumberFormat="1" applyFont="1" applyFill="1" applyBorder="1" applyAlignment="1">
      <alignment vertical="center"/>
      <protection/>
    </xf>
    <xf numFmtId="3" fontId="3" fillId="0" borderId="19" xfId="55" applyNumberFormat="1" applyFont="1" applyFill="1" applyBorder="1" applyAlignment="1">
      <alignment vertical="center"/>
      <protection/>
    </xf>
    <xf numFmtId="0" fontId="39" fillId="0" borderId="20" xfId="0" applyFont="1" applyFill="1" applyBorder="1" applyAlignment="1">
      <alignment horizontal="center" vertical="center"/>
    </xf>
    <xf numFmtId="3" fontId="3" fillId="0" borderId="16" xfId="55" applyNumberFormat="1" applyFont="1" applyBorder="1" applyAlignment="1">
      <alignment vertical="center"/>
      <protection/>
    </xf>
    <xf numFmtId="49" fontId="3" fillId="0" borderId="18" xfId="55" applyNumberFormat="1" applyFont="1" applyBorder="1" applyAlignment="1">
      <alignment vertical="center"/>
      <protection/>
    </xf>
    <xf numFmtId="14" fontId="3" fillId="0" borderId="18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38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vertical="center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vertical="center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D1">
      <selection activeCell="A55" sqref="A55:IV55"/>
    </sheetView>
  </sheetViews>
  <sheetFormatPr defaultColWidth="9.140625" defaultRowHeight="36" customHeight="1"/>
  <cols>
    <col min="1" max="1" width="10.140625" style="5" customWidth="1"/>
    <col min="2" max="2" width="26.140625" style="10" customWidth="1"/>
    <col min="3" max="3" width="48.421875" style="2" customWidth="1"/>
    <col min="4" max="4" width="48.00390625" style="1" bestFit="1" customWidth="1"/>
    <col min="5" max="5" width="21.7109375" style="5" customWidth="1"/>
    <col min="6" max="6" width="19.57421875" style="5" customWidth="1"/>
    <col min="7" max="7" width="26.28125" style="10" customWidth="1"/>
    <col min="8" max="8" width="0" style="1" hidden="1" customWidth="1"/>
    <col min="9" max="9" width="105.28125" style="1" hidden="1" customWidth="1"/>
    <col min="10" max="10" width="0" style="1" hidden="1" customWidth="1"/>
    <col min="11" max="16384" width="9.140625" style="1" customWidth="1"/>
  </cols>
  <sheetData>
    <row r="1" spans="1:7" ht="45" customHeight="1" thickBot="1">
      <c r="A1" s="47" t="s">
        <v>16</v>
      </c>
      <c r="B1" s="48"/>
      <c r="C1" s="48"/>
      <c r="D1" s="48"/>
      <c r="E1" s="48"/>
      <c r="F1" s="49"/>
      <c r="G1" s="50"/>
    </row>
    <row r="2" spans="1:8" s="5" customFormat="1" ht="45" customHeight="1">
      <c r="A2" s="27" t="s">
        <v>8</v>
      </c>
      <c r="B2" s="28" t="s">
        <v>2</v>
      </c>
      <c r="C2" s="25" t="s">
        <v>3</v>
      </c>
      <c r="D2" s="29" t="s">
        <v>4</v>
      </c>
      <c r="E2" s="25" t="s">
        <v>14</v>
      </c>
      <c r="F2" s="25" t="s">
        <v>15</v>
      </c>
      <c r="G2" s="26" t="s">
        <v>5</v>
      </c>
      <c r="H2" s="4" t="s">
        <v>5</v>
      </c>
    </row>
    <row r="3" spans="1:8" s="17" customFormat="1" ht="45" customHeight="1">
      <c r="A3" s="30">
        <v>1</v>
      </c>
      <c r="B3" s="14" t="s">
        <v>0</v>
      </c>
      <c r="C3" s="14" t="s">
        <v>17</v>
      </c>
      <c r="D3" s="14" t="s">
        <v>18</v>
      </c>
      <c r="E3" s="15">
        <v>42360</v>
      </c>
      <c r="F3" s="16">
        <v>42444</v>
      </c>
      <c r="G3" s="38">
        <v>7900000</v>
      </c>
      <c r="H3" s="37">
        <v>6300000</v>
      </c>
    </row>
    <row r="4" spans="1:8" s="17" customFormat="1" ht="45" customHeight="1">
      <c r="A4" s="30">
        <v>2</v>
      </c>
      <c r="B4" s="14" t="s">
        <v>1</v>
      </c>
      <c r="C4" s="14" t="s">
        <v>19</v>
      </c>
      <c r="D4" s="14" t="s">
        <v>10</v>
      </c>
      <c r="E4" s="15">
        <v>42367</v>
      </c>
      <c r="F4" s="15">
        <v>42489</v>
      </c>
      <c r="G4" s="38">
        <v>7900000</v>
      </c>
      <c r="H4" s="37"/>
    </row>
    <row r="5" spans="1:8" s="17" customFormat="1" ht="45" customHeight="1">
      <c r="A5" s="30">
        <v>3</v>
      </c>
      <c r="B5" s="14" t="s">
        <v>9</v>
      </c>
      <c r="C5" s="14" t="s">
        <v>20</v>
      </c>
      <c r="D5" s="14" t="s">
        <v>21</v>
      </c>
      <c r="E5" s="15">
        <v>42370</v>
      </c>
      <c r="F5" s="15">
        <v>42735</v>
      </c>
      <c r="G5" s="38">
        <v>18897638</v>
      </c>
      <c r="H5" s="37"/>
    </row>
    <row r="6" spans="1:8" s="17" customFormat="1" ht="45" customHeight="1">
      <c r="A6" s="30">
        <v>4</v>
      </c>
      <c r="B6" s="14" t="s">
        <v>0</v>
      </c>
      <c r="C6" s="14" t="s">
        <v>22</v>
      </c>
      <c r="D6" s="18" t="s">
        <v>23</v>
      </c>
      <c r="E6" s="15">
        <v>42268</v>
      </c>
      <c r="F6" s="15">
        <v>42369</v>
      </c>
      <c r="G6" s="38">
        <v>1110000</v>
      </c>
      <c r="H6" s="37"/>
    </row>
    <row r="7" spans="1:8" s="17" customFormat="1" ht="45" customHeight="1">
      <c r="A7" s="30">
        <v>5</v>
      </c>
      <c r="B7" s="14" t="s">
        <v>13</v>
      </c>
      <c r="C7" s="19" t="s">
        <v>24</v>
      </c>
      <c r="D7" s="14" t="s">
        <v>25</v>
      </c>
      <c r="E7" s="15">
        <v>42361</v>
      </c>
      <c r="F7" s="16">
        <v>42735</v>
      </c>
      <c r="G7" s="38">
        <v>2362205</v>
      </c>
      <c r="H7" s="37"/>
    </row>
    <row r="8" spans="1:8" s="17" customFormat="1" ht="45" customHeight="1">
      <c r="A8" s="30">
        <v>6</v>
      </c>
      <c r="B8" s="20" t="s">
        <v>26</v>
      </c>
      <c r="C8" s="20" t="s">
        <v>97</v>
      </c>
      <c r="D8" s="20" t="s">
        <v>21</v>
      </c>
      <c r="E8" s="16">
        <v>41561</v>
      </c>
      <c r="F8" s="16"/>
      <c r="G8" s="31">
        <v>3395400</v>
      </c>
      <c r="H8" s="37"/>
    </row>
    <row r="9" spans="1:8" s="17" customFormat="1" ht="45" customHeight="1">
      <c r="A9" s="30">
        <v>7</v>
      </c>
      <c r="B9" s="14" t="s">
        <v>9</v>
      </c>
      <c r="C9" s="19" t="s">
        <v>27</v>
      </c>
      <c r="D9" s="14" t="s">
        <v>21</v>
      </c>
      <c r="E9" s="15">
        <v>41944</v>
      </c>
      <c r="F9" s="16">
        <v>43100</v>
      </c>
      <c r="G9" s="38">
        <f>102700+94800+94800</f>
        <v>292300</v>
      </c>
      <c r="H9" s="37"/>
    </row>
    <row r="10" spans="1:8" s="17" customFormat="1" ht="45" customHeight="1">
      <c r="A10" s="30">
        <v>8</v>
      </c>
      <c r="B10" s="14" t="s">
        <v>0</v>
      </c>
      <c r="C10" s="14" t="s">
        <v>28</v>
      </c>
      <c r="D10" s="14" t="s">
        <v>29</v>
      </c>
      <c r="E10" s="15">
        <v>42342</v>
      </c>
      <c r="F10" s="15">
        <v>42521</v>
      </c>
      <c r="G10" s="38">
        <f>5118109+2362204</f>
        <v>7480313</v>
      </c>
      <c r="H10" s="37"/>
    </row>
    <row r="11" spans="1:8" s="17" customFormat="1" ht="45" customHeight="1">
      <c r="A11" s="30">
        <v>9</v>
      </c>
      <c r="B11" s="14" t="s">
        <v>0</v>
      </c>
      <c r="C11" s="19" t="s">
        <v>30</v>
      </c>
      <c r="D11" s="14" t="s">
        <v>31</v>
      </c>
      <c r="E11" s="15">
        <v>42368</v>
      </c>
      <c r="F11" s="15">
        <v>42490</v>
      </c>
      <c r="G11" s="38">
        <v>7890000</v>
      </c>
      <c r="H11" s="37"/>
    </row>
    <row r="12" spans="1:8" s="17" customFormat="1" ht="45" customHeight="1">
      <c r="A12" s="30">
        <v>10</v>
      </c>
      <c r="B12" s="14" t="s">
        <v>0</v>
      </c>
      <c r="C12" s="14" t="s">
        <v>98</v>
      </c>
      <c r="D12" s="14" t="s">
        <v>32</v>
      </c>
      <c r="E12" s="15">
        <v>42367</v>
      </c>
      <c r="F12" s="15">
        <v>42490</v>
      </c>
      <c r="G12" s="38">
        <v>5370000</v>
      </c>
      <c r="H12" s="37"/>
    </row>
    <row r="13" spans="1:8" s="17" customFormat="1" ht="45" customHeight="1">
      <c r="A13" s="30">
        <v>11</v>
      </c>
      <c r="B13" s="14" t="s">
        <v>0</v>
      </c>
      <c r="C13" s="14" t="s">
        <v>99</v>
      </c>
      <c r="D13" s="14" t="s">
        <v>33</v>
      </c>
      <c r="E13" s="15">
        <v>42368</v>
      </c>
      <c r="F13" s="15">
        <v>42515</v>
      </c>
      <c r="G13" s="38">
        <v>6852000</v>
      </c>
      <c r="H13" s="37"/>
    </row>
    <row r="14" spans="1:8" s="17" customFormat="1" ht="45" customHeight="1">
      <c r="A14" s="30">
        <v>12</v>
      </c>
      <c r="B14" s="14" t="s">
        <v>0</v>
      </c>
      <c r="C14" s="14" t="s">
        <v>34</v>
      </c>
      <c r="D14" s="14" t="s">
        <v>35</v>
      </c>
      <c r="E14" s="15">
        <v>42368</v>
      </c>
      <c r="F14" s="15">
        <v>42505</v>
      </c>
      <c r="G14" s="38">
        <v>5288640</v>
      </c>
      <c r="H14" s="37"/>
    </row>
    <row r="15" spans="1:8" s="17" customFormat="1" ht="45" customHeight="1">
      <c r="A15" s="30">
        <v>13</v>
      </c>
      <c r="B15" s="14" t="s">
        <v>1</v>
      </c>
      <c r="C15" s="14" t="s">
        <v>36</v>
      </c>
      <c r="D15" s="14" t="s">
        <v>37</v>
      </c>
      <c r="E15" s="15">
        <v>42314</v>
      </c>
      <c r="F15" s="15">
        <v>42400</v>
      </c>
      <c r="G15" s="38">
        <v>236220</v>
      </c>
      <c r="H15" s="37"/>
    </row>
    <row r="16" spans="1:8" s="17" customFormat="1" ht="45" customHeight="1">
      <c r="A16" s="30">
        <v>14</v>
      </c>
      <c r="B16" s="14" t="s">
        <v>0</v>
      </c>
      <c r="C16" s="18" t="s">
        <v>38</v>
      </c>
      <c r="D16" s="14" t="s">
        <v>39</v>
      </c>
      <c r="E16" s="15">
        <v>42359</v>
      </c>
      <c r="F16" s="15">
        <v>42505</v>
      </c>
      <c r="G16" s="38">
        <v>7506340</v>
      </c>
      <c r="H16" s="37"/>
    </row>
    <row r="17" spans="1:8" s="17" customFormat="1" ht="45" customHeight="1">
      <c r="A17" s="30">
        <v>15</v>
      </c>
      <c r="B17" s="14" t="s">
        <v>0</v>
      </c>
      <c r="C17" s="14" t="s">
        <v>40</v>
      </c>
      <c r="D17" s="14" t="s">
        <v>41</v>
      </c>
      <c r="E17" s="15">
        <v>42366</v>
      </c>
      <c r="F17" s="15">
        <v>42505</v>
      </c>
      <c r="G17" s="38">
        <f>4002752+3305400</f>
        <v>7308152</v>
      </c>
      <c r="H17" s="37"/>
    </row>
    <row r="18" spans="1:8" s="17" customFormat="1" ht="45" customHeight="1">
      <c r="A18" s="30">
        <v>16</v>
      </c>
      <c r="B18" s="14" t="s">
        <v>0</v>
      </c>
      <c r="C18" s="14" t="s">
        <v>42</v>
      </c>
      <c r="D18" s="14" t="s">
        <v>43</v>
      </c>
      <c r="E18" s="15">
        <v>42368</v>
      </c>
      <c r="F18" s="15">
        <v>42505</v>
      </c>
      <c r="G18" s="38">
        <v>1575000</v>
      </c>
      <c r="H18" s="37"/>
    </row>
    <row r="19" spans="1:8" s="17" customFormat="1" ht="45" customHeight="1">
      <c r="A19" s="30">
        <v>17</v>
      </c>
      <c r="B19" s="14" t="s">
        <v>0</v>
      </c>
      <c r="C19" s="14" t="s">
        <v>100</v>
      </c>
      <c r="D19" s="14" t="s">
        <v>44</v>
      </c>
      <c r="E19" s="15">
        <v>42370</v>
      </c>
      <c r="F19" s="15">
        <v>42521</v>
      </c>
      <c r="G19" s="38">
        <v>1500000</v>
      </c>
      <c r="H19" s="37"/>
    </row>
    <row r="20" spans="1:8" s="17" customFormat="1" ht="45" customHeight="1">
      <c r="A20" s="30">
        <v>18</v>
      </c>
      <c r="B20" s="14" t="s">
        <v>1</v>
      </c>
      <c r="C20" s="14" t="s">
        <v>36</v>
      </c>
      <c r="D20" s="14" t="s">
        <v>45</v>
      </c>
      <c r="E20" s="15">
        <v>42314</v>
      </c>
      <c r="F20" s="15">
        <v>42400</v>
      </c>
      <c r="G20" s="38">
        <v>590550</v>
      </c>
      <c r="H20" s="37"/>
    </row>
    <row r="21" spans="1:8" s="17" customFormat="1" ht="45" customHeight="1">
      <c r="A21" s="30">
        <v>19</v>
      </c>
      <c r="B21" s="14" t="s">
        <v>1</v>
      </c>
      <c r="C21" s="14" t="s">
        <v>36</v>
      </c>
      <c r="D21" s="14" t="s">
        <v>46</v>
      </c>
      <c r="E21" s="15">
        <v>42314</v>
      </c>
      <c r="F21" s="15">
        <v>42400</v>
      </c>
      <c r="G21" s="38">
        <v>590550</v>
      </c>
      <c r="H21" s="37"/>
    </row>
    <row r="22" spans="1:8" s="17" customFormat="1" ht="45" customHeight="1">
      <c r="A22" s="30">
        <v>20</v>
      </c>
      <c r="B22" s="14" t="s">
        <v>1</v>
      </c>
      <c r="C22" s="14" t="s">
        <v>36</v>
      </c>
      <c r="D22" s="14" t="s">
        <v>47</v>
      </c>
      <c r="E22" s="15">
        <v>42314</v>
      </c>
      <c r="F22" s="15">
        <v>42400</v>
      </c>
      <c r="G22" s="38">
        <v>236220</v>
      </c>
      <c r="H22" s="37"/>
    </row>
    <row r="23" spans="1:8" s="17" customFormat="1" ht="45" customHeight="1">
      <c r="A23" s="30">
        <v>21</v>
      </c>
      <c r="B23" s="14" t="s">
        <v>1</v>
      </c>
      <c r="C23" s="14" t="s">
        <v>36</v>
      </c>
      <c r="D23" s="14" t="s">
        <v>48</v>
      </c>
      <c r="E23" s="15">
        <v>42314</v>
      </c>
      <c r="F23" s="15">
        <v>42400</v>
      </c>
      <c r="G23" s="38">
        <v>236220</v>
      </c>
      <c r="H23" s="37"/>
    </row>
    <row r="24" spans="1:8" s="17" customFormat="1" ht="45" customHeight="1">
      <c r="A24" s="30">
        <v>22</v>
      </c>
      <c r="B24" s="14" t="s">
        <v>1</v>
      </c>
      <c r="C24" s="14" t="s">
        <v>49</v>
      </c>
      <c r="D24" s="14" t="s">
        <v>50</v>
      </c>
      <c r="E24" s="15">
        <v>42314</v>
      </c>
      <c r="F24" s="15">
        <v>42400</v>
      </c>
      <c r="G24" s="38">
        <v>354330</v>
      </c>
      <c r="H24" s="37"/>
    </row>
    <row r="25" spans="1:8" s="17" customFormat="1" ht="45" customHeight="1">
      <c r="A25" s="30">
        <v>23</v>
      </c>
      <c r="B25" s="14" t="s">
        <v>26</v>
      </c>
      <c r="C25" s="14" t="s">
        <v>51</v>
      </c>
      <c r="D25" s="14" t="s">
        <v>52</v>
      </c>
      <c r="E25" s="15">
        <v>42358</v>
      </c>
      <c r="F25" s="15">
        <v>42400</v>
      </c>
      <c r="G25" s="38">
        <v>780000</v>
      </c>
      <c r="H25" s="37"/>
    </row>
    <row r="26" spans="1:8" s="17" customFormat="1" ht="45" customHeight="1">
      <c r="A26" s="30">
        <v>24</v>
      </c>
      <c r="B26" s="14" t="s">
        <v>0</v>
      </c>
      <c r="C26" s="14" t="s">
        <v>101</v>
      </c>
      <c r="D26" s="14" t="s">
        <v>53</v>
      </c>
      <c r="E26" s="15">
        <v>42353</v>
      </c>
      <c r="F26" s="15">
        <v>42384</v>
      </c>
      <c r="G26" s="38">
        <v>25000</v>
      </c>
      <c r="H26" s="37"/>
    </row>
    <row r="27" spans="1:8" s="17" customFormat="1" ht="45" customHeight="1">
      <c r="A27" s="30">
        <v>25</v>
      </c>
      <c r="B27" s="14" t="s">
        <v>0</v>
      </c>
      <c r="C27" s="14" t="s">
        <v>102</v>
      </c>
      <c r="D27" s="14" t="s">
        <v>54</v>
      </c>
      <c r="E27" s="15">
        <v>42353</v>
      </c>
      <c r="F27" s="15">
        <v>42415</v>
      </c>
      <c r="G27" s="38">
        <v>2711487</v>
      </c>
      <c r="H27" s="37"/>
    </row>
    <row r="28" spans="1:8" s="17" customFormat="1" ht="45" customHeight="1">
      <c r="A28" s="30">
        <v>26</v>
      </c>
      <c r="B28" s="14" t="s">
        <v>55</v>
      </c>
      <c r="C28" s="14" t="s">
        <v>56</v>
      </c>
      <c r="D28" s="14" t="s">
        <v>57</v>
      </c>
      <c r="E28" s="15">
        <v>42353</v>
      </c>
      <c r="F28" s="15">
        <v>42400</v>
      </c>
      <c r="G28" s="38">
        <v>18586000</v>
      </c>
      <c r="H28" s="37"/>
    </row>
    <row r="29" spans="1:8" s="17" customFormat="1" ht="45" customHeight="1">
      <c r="A29" s="30">
        <v>27</v>
      </c>
      <c r="B29" s="14" t="s">
        <v>1</v>
      </c>
      <c r="C29" s="19" t="s">
        <v>58</v>
      </c>
      <c r="D29" s="14" t="s">
        <v>59</v>
      </c>
      <c r="E29" s="15">
        <v>42359</v>
      </c>
      <c r="F29" s="16">
        <v>42369</v>
      </c>
      <c r="G29" s="38">
        <v>1192100</v>
      </c>
      <c r="H29" s="37"/>
    </row>
    <row r="30" spans="1:8" s="17" customFormat="1" ht="45" customHeight="1">
      <c r="A30" s="30">
        <v>28</v>
      </c>
      <c r="B30" s="14" t="s">
        <v>0</v>
      </c>
      <c r="C30" s="19" t="s">
        <v>103</v>
      </c>
      <c r="D30" s="14" t="s">
        <v>60</v>
      </c>
      <c r="E30" s="15">
        <v>42359</v>
      </c>
      <c r="F30" s="15">
        <v>42521</v>
      </c>
      <c r="G30" s="38">
        <f>16519895+9682102</f>
        <v>26201997</v>
      </c>
      <c r="H30" s="37"/>
    </row>
    <row r="31" spans="1:8" s="17" customFormat="1" ht="45" customHeight="1">
      <c r="A31" s="30">
        <v>29</v>
      </c>
      <c r="B31" s="14" t="s">
        <v>1</v>
      </c>
      <c r="C31" s="14" t="s">
        <v>36</v>
      </c>
      <c r="D31" s="14" t="s">
        <v>81</v>
      </c>
      <c r="E31" s="15">
        <v>42314</v>
      </c>
      <c r="F31" s="15">
        <v>42400</v>
      </c>
      <c r="G31" s="38">
        <v>300000</v>
      </c>
      <c r="H31" s="37"/>
    </row>
    <row r="32" spans="1:8" s="17" customFormat="1" ht="45" customHeight="1">
      <c r="A32" s="30">
        <v>30</v>
      </c>
      <c r="B32" s="14" t="s">
        <v>1</v>
      </c>
      <c r="C32" s="14" t="s">
        <v>36</v>
      </c>
      <c r="D32" s="14" t="s">
        <v>82</v>
      </c>
      <c r="E32" s="15">
        <v>42314</v>
      </c>
      <c r="F32" s="15">
        <v>42400</v>
      </c>
      <c r="G32" s="38">
        <v>750000</v>
      </c>
      <c r="H32" s="37"/>
    </row>
    <row r="33" spans="1:8" s="17" customFormat="1" ht="45" customHeight="1">
      <c r="A33" s="30">
        <v>31</v>
      </c>
      <c r="B33" s="14" t="s">
        <v>1</v>
      </c>
      <c r="C33" s="14" t="s">
        <v>36</v>
      </c>
      <c r="D33" s="14" t="s">
        <v>83</v>
      </c>
      <c r="E33" s="15">
        <v>42314</v>
      </c>
      <c r="F33" s="15">
        <v>42400</v>
      </c>
      <c r="G33" s="38">
        <v>150000</v>
      </c>
      <c r="H33" s="37"/>
    </row>
    <row r="34" spans="1:8" s="17" customFormat="1" ht="45" customHeight="1">
      <c r="A34" s="30">
        <v>32</v>
      </c>
      <c r="B34" s="14" t="s">
        <v>1</v>
      </c>
      <c r="C34" s="14" t="s">
        <v>36</v>
      </c>
      <c r="D34" s="14" t="s">
        <v>84</v>
      </c>
      <c r="E34" s="15">
        <v>42314</v>
      </c>
      <c r="F34" s="15">
        <v>42400</v>
      </c>
      <c r="G34" s="38">
        <v>750000</v>
      </c>
      <c r="H34" s="37"/>
    </row>
    <row r="35" spans="1:8" s="17" customFormat="1" ht="45" customHeight="1">
      <c r="A35" s="30">
        <v>33</v>
      </c>
      <c r="B35" s="14" t="s">
        <v>1</v>
      </c>
      <c r="C35" s="14" t="s">
        <v>36</v>
      </c>
      <c r="D35" s="14" t="s">
        <v>85</v>
      </c>
      <c r="E35" s="15">
        <v>42314</v>
      </c>
      <c r="F35" s="15">
        <v>42400</v>
      </c>
      <c r="G35" s="38">
        <v>300000</v>
      </c>
      <c r="H35" s="37"/>
    </row>
    <row r="36" spans="1:8" s="17" customFormat="1" ht="45" customHeight="1">
      <c r="A36" s="30">
        <v>34</v>
      </c>
      <c r="B36" s="14" t="s">
        <v>1</v>
      </c>
      <c r="C36" s="14" t="s">
        <v>36</v>
      </c>
      <c r="D36" s="14" t="s">
        <v>86</v>
      </c>
      <c r="E36" s="15">
        <v>42314</v>
      </c>
      <c r="F36" s="15">
        <v>42400</v>
      </c>
      <c r="G36" s="38">
        <v>750000</v>
      </c>
      <c r="H36" s="37"/>
    </row>
    <row r="37" spans="1:8" s="17" customFormat="1" ht="45" customHeight="1">
      <c r="A37" s="30">
        <v>35</v>
      </c>
      <c r="B37" s="14" t="s">
        <v>1</v>
      </c>
      <c r="C37" s="14" t="s">
        <v>36</v>
      </c>
      <c r="D37" s="14" t="s">
        <v>87</v>
      </c>
      <c r="E37" s="15">
        <v>42314</v>
      </c>
      <c r="F37" s="15">
        <v>42400</v>
      </c>
      <c r="G37" s="38">
        <v>300000</v>
      </c>
      <c r="H37" s="37"/>
    </row>
    <row r="38" spans="1:8" s="17" customFormat="1" ht="45" customHeight="1">
      <c r="A38" s="30">
        <v>36</v>
      </c>
      <c r="B38" s="14" t="s">
        <v>1</v>
      </c>
      <c r="C38" s="14" t="s">
        <v>36</v>
      </c>
      <c r="D38" s="14" t="s">
        <v>88</v>
      </c>
      <c r="E38" s="15">
        <v>42314</v>
      </c>
      <c r="F38" s="15">
        <v>42400</v>
      </c>
      <c r="G38" s="38">
        <v>450000</v>
      </c>
      <c r="H38" s="37"/>
    </row>
    <row r="39" spans="1:8" s="17" customFormat="1" ht="45" customHeight="1">
      <c r="A39" s="30">
        <v>37</v>
      </c>
      <c r="B39" s="14" t="s">
        <v>1</v>
      </c>
      <c r="C39" s="19" t="s">
        <v>89</v>
      </c>
      <c r="D39" s="14" t="s">
        <v>90</v>
      </c>
      <c r="E39" s="15">
        <v>42370</v>
      </c>
      <c r="F39" s="15">
        <v>42551</v>
      </c>
      <c r="G39" s="38">
        <v>2100000</v>
      </c>
      <c r="H39" s="37"/>
    </row>
    <row r="40" spans="1:8" s="17" customFormat="1" ht="45" customHeight="1">
      <c r="A40" s="30">
        <v>38</v>
      </c>
      <c r="B40" s="14" t="s">
        <v>1</v>
      </c>
      <c r="C40" s="19" t="s">
        <v>91</v>
      </c>
      <c r="D40" s="14" t="s">
        <v>92</v>
      </c>
      <c r="E40" s="15">
        <v>42370</v>
      </c>
      <c r="F40" s="15">
        <v>42551</v>
      </c>
      <c r="G40" s="38">
        <v>1800000</v>
      </c>
      <c r="H40" s="37"/>
    </row>
    <row r="41" spans="1:8" s="17" customFormat="1" ht="45" customHeight="1">
      <c r="A41" s="30">
        <v>39</v>
      </c>
      <c r="B41" s="14" t="s">
        <v>1</v>
      </c>
      <c r="C41" s="19" t="s">
        <v>93</v>
      </c>
      <c r="D41" s="14" t="s">
        <v>94</v>
      </c>
      <c r="E41" s="15">
        <v>42370</v>
      </c>
      <c r="F41" s="15">
        <v>42551</v>
      </c>
      <c r="G41" s="38">
        <v>1800000</v>
      </c>
      <c r="H41" s="37"/>
    </row>
    <row r="42" spans="1:8" s="17" customFormat="1" ht="45" customHeight="1" thickBot="1">
      <c r="A42" s="32">
        <v>40</v>
      </c>
      <c r="B42" s="39" t="s">
        <v>1</v>
      </c>
      <c r="C42" s="39" t="s">
        <v>95</v>
      </c>
      <c r="D42" s="39" t="s">
        <v>96</v>
      </c>
      <c r="E42" s="40">
        <v>42368</v>
      </c>
      <c r="F42" s="40">
        <v>42505</v>
      </c>
      <c r="G42" s="41">
        <v>1728000</v>
      </c>
      <c r="H42" s="37"/>
    </row>
    <row r="43" spans="1:8" s="6" customFormat="1" ht="45" customHeight="1" thickBot="1">
      <c r="A43" s="9"/>
      <c r="C43" s="7"/>
      <c r="D43" s="7"/>
      <c r="E43" s="11"/>
      <c r="F43" s="11"/>
      <c r="G43" s="8"/>
      <c r="H43" s="13"/>
    </row>
    <row r="44" spans="1:9" s="13" customFormat="1" ht="45" customHeight="1" thickBot="1">
      <c r="A44" s="51" t="s">
        <v>7</v>
      </c>
      <c r="B44" s="52"/>
      <c r="C44" s="52"/>
      <c r="D44" s="52"/>
      <c r="E44" s="52"/>
      <c r="F44" s="52"/>
      <c r="G44" s="52"/>
      <c r="H44" s="52"/>
      <c r="I44" s="53"/>
    </row>
    <row r="45" spans="1:8" s="21" customFormat="1" ht="45" customHeight="1">
      <c r="A45" s="42" t="s">
        <v>8</v>
      </c>
      <c r="B45" s="43" t="s">
        <v>2</v>
      </c>
      <c r="C45" s="44" t="s">
        <v>3</v>
      </c>
      <c r="D45" s="45" t="s">
        <v>4</v>
      </c>
      <c r="E45" s="44" t="s">
        <v>14</v>
      </c>
      <c r="F45" s="44" t="s">
        <v>15</v>
      </c>
      <c r="G45" s="46" t="s">
        <v>6</v>
      </c>
      <c r="H45" s="3"/>
    </row>
    <row r="46" spans="1:13" s="22" customFormat="1" ht="45" customHeight="1">
      <c r="A46" s="30">
        <v>1</v>
      </c>
      <c r="B46" s="20" t="s">
        <v>55</v>
      </c>
      <c r="C46" s="20" t="s">
        <v>61</v>
      </c>
      <c r="D46" s="18" t="s">
        <v>62</v>
      </c>
      <c r="E46" s="16">
        <v>42323</v>
      </c>
      <c r="F46" s="16">
        <v>42353</v>
      </c>
      <c r="G46" s="31">
        <f>1208001+23012</f>
        <v>1231013</v>
      </c>
      <c r="H46" s="3"/>
      <c r="K46" s="23"/>
      <c r="M46" s="23"/>
    </row>
    <row r="47" spans="1:13" s="22" customFormat="1" ht="45" customHeight="1">
      <c r="A47" s="30">
        <v>2</v>
      </c>
      <c r="B47" s="20" t="s">
        <v>55</v>
      </c>
      <c r="C47" s="20" t="s">
        <v>63</v>
      </c>
      <c r="D47" s="18" t="s">
        <v>64</v>
      </c>
      <c r="E47" s="16">
        <v>42323</v>
      </c>
      <c r="F47" s="16">
        <v>42353</v>
      </c>
      <c r="G47" s="31">
        <f>3839681+73146</f>
        <v>3912827</v>
      </c>
      <c r="H47" s="3"/>
      <c r="K47" s="24"/>
      <c r="M47" s="23"/>
    </row>
    <row r="48" spans="1:13" s="22" customFormat="1" ht="45" customHeight="1">
      <c r="A48" s="30">
        <v>3</v>
      </c>
      <c r="B48" s="20" t="s">
        <v>55</v>
      </c>
      <c r="C48" s="20" t="s">
        <v>65</v>
      </c>
      <c r="D48" s="20" t="s">
        <v>66</v>
      </c>
      <c r="E48" s="16">
        <v>42323</v>
      </c>
      <c r="F48" s="16">
        <v>42353</v>
      </c>
      <c r="G48" s="31">
        <f>1256600+18849</f>
        <v>1275449</v>
      </c>
      <c r="H48" s="13"/>
      <c r="K48" s="24"/>
      <c r="M48" s="23"/>
    </row>
    <row r="49" spans="1:7" s="13" customFormat="1" ht="45" customHeight="1">
      <c r="A49" s="30">
        <v>4</v>
      </c>
      <c r="B49" s="20" t="s">
        <v>55</v>
      </c>
      <c r="C49" s="20" t="s">
        <v>67</v>
      </c>
      <c r="D49" s="18" t="s">
        <v>64</v>
      </c>
      <c r="E49" s="16">
        <v>42323</v>
      </c>
      <c r="F49" s="16">
        <v>42353</v>
      </c>
      <c r="G49" s="31">
        <f>236521+4506</f>
        <v>241027</v>
      </c>
    </row>
    <row r="50" spans="1:7" s="13" customFormat="1" ht="45" customHeight="1">
      <c r="A50" s="30">
        <v>5</v>
      </c>
      <c r="B50" s="20" t="s">
        <v>55</v>
      </c>
      <c r="C50" s="20" t="s">
        <v>68</v>
      </c>
      <c r="D50" s="18" t="s">
        <v>64</v>
      </c>
      <c r="E50" s="16">
        <v>42323</v>
      </c>
      <c r="F50" s="16">
        <v>42353</v>
      </c>
      <c r="G50" s="31">
        <f>1112701+21197</f>
        <v>1133898</v>
      </c>
    </row>
    <row r="51" spans="1:7" s="13" customFormat="1" ht="45" customHeight="1">
      <c r="A51" s="30">
        <v>6</v>
      </c>
      <c r="B51" s="20" t="s">
        <v>55</v>
      </c>
      <c r="C51" s="20" t="s">
        <v>69</v>
      </c>
      <c r="D51" s="18" t="s">
        <v>64</v>
      </c>
      <c r="E51" s="16">
        <v>42323</v>
      </c>
      <c r="F51" s="16">
        <v>42353</v>
      </c>
      <c r="G51" s="31">
        <f>2701611+51466</f>
        <v>2753077</v>
      </c>
    </row>
    <row r="52" spans="1:7" s="13" customFormat="1" ht="45" customHeight="1">
      <c r="A52" s="30">
        <v>7</v>
      </c>
      <c r="B52" s="20" t="s">
        <v>55</v>
      </c>
      <c r="C52" s="20" t="s">
        <v>70</v>
      </c>
      <c r="D52" s="20" t="s">
        <v>71</v>
      </c>
      <c r="E52" s="16">
        <v>42323</v>
      </c>
      <c r="F52" s="16">
        <v>42353</v>
      </c>
      <c r="G52" s="31">
        <f>231900+4418</f>
        <v>236318</v>
      </c>
    </row>
    <row r="53" spans="1:8" s="13" customFormat="1" ht="45" customHeight="1">
      <c r="A53" s="30">
        <v>8</v>
      </c>
      <c r="B53" s="20" t="s">
        <v>0</v>
      </c>
      <c r="C53" s="20" t="s">
        <v>72</v>
      </c>
      <c r="D53" s="20" t="s">
        <v>73</v>
      </c>
      <c r="E53" s="16">
        <v>42306</v>
      </c>
      <c r="F53" s="16">
        <v>42323</v>
      </c>
      <c r="G53" s="31">
        <v>1800000</v>
      </c>
      <c r="H53" s="12"/>
    </row>
    <row r="54" spans="1:8" s="17" customFormat="1" ht="45" customHeight="1">
      <c r="A54" s="30">
        <v>9</v>
      </c>
      <c r="B54" s="20" t="s">
        <v>0</v>
      </c>
      <c r="C54" s="20" t="s">
        <v>74</v>
      </c>
      <c r="D54" s="18" t="s">
        <v>62</v>
      </c>
      <c r="E54" s="16">
        <v>42318</v>
      </c>
      <c r="F54" s="16">
        <v>42323</v>
      </c>
      <c r="G54" s="31">
        <v>7728000</v>
      </c>
      <c r="H54" s="12"/>
    </row>
    <row r="55" spans="1:8" s="17" customFormat="1" ht="60">
      <c r="A55" s="30">
        <v>10</v>
      </c>
      <c r="B55" s="20" t="s">
        <v>0</v>
      </c>
      <c r="C55" s="18" t="s">
        <v>75</v>
      </c>
      <c r="D55" s="20" t="s">
        <v>76</v>
      </c>
      <c r="E55" s="16">
        <v>42326</v>
      </c>
      <c r="F55" s="16">
        <v>42400</v>
      </c>
      <c r="G55" s="31">
        <v>24250000</v>
      </c>
      <c r="H55" s="12"/>
    </row>
    <row r="56" spans="1:8" s="17" customFormat="1" ht="45" customHeight="1">
      <c r="A56" s="30">
        <v>11</v>
      </c>
      <c r="B56" s="20" t="s">
        <v>0</v>
      </c>
      <c r="C56" s="18" t="s">
        <v>77</v>
      </c>
      <c r="D56" s="20" t="s">
        <v>78</v>
      </c>
      <c r="E56" s="16">
        <v>42326</v>
      </c>
      <c r="F56" s="16">
        <v>42428</v>
      </c>
      <c r="G56" s="31">
        <v>23970000</v>
      </c>
      <c r="H56" s="12"/>
    </row>
    <row r="57" spans="1:8" s="17" customFormat="1" ht="45" customHeight="1" thickBot="1">
      <c r="A57" s="32">
        <v>12</v>
      </c>
      <c r="B57" s="33" t="s">
        <v>0</v>
      </c>
      <c r="C57" s="34" t="s">
        <v>79</v>
      </c>
      <c r="D57" s="33" t="s">
        <v>80</v>
      </c>
      <c r="E57" s="35">
        <v>42348</v>
      </c>
      <c r="F57" s="35">
        <v>42735</v>
      </c>
      <c r="G57" s="36">
        <f>15480000+8495000+728346</f>
        <v>24703346</v>
      </c>
      <c r="H57" s="12"/>
    </row>
    <row r="59" spans="1:2" ht="36" customHeight="1">
      <c r="A59" s="13" t="s">
        <v>11</v>
      </c>
      <c r="B59" s="13" t="s">
        <v>12</v>
      </c>
    </row>
  </sheetData>
  <sheetProtection/>
  <mergeCells count="2">
    <mergeCell ref="A1:G1"/>
    <mergeCell ref="A44:I4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Rékai Tamás</dc:creator>
  <cp:keywords/>
  <dc:description/>
  <cp:lastModifiedBy>Szenohradszki István</cp:lastModifiedBy>
  <cp:lastPrinted>2016-01-22T11:13:25Z</cp:lastPrinted>
  <dcterms:created xsi:type="dcterms:W3CDTF">2011-05-05T09:13:08Z</dcterms:created>
  <dcterms:modified xsi:type="dcterms:W3CDTF">2016-01-26T08:23:38Z</dcterms:modified>
  <cp:category/>
  <cp:version/>
  <cp:contentType/>
  <cp:contentStatus/>
</cp:coreProperties>
</file>