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65" windowWidth="13020" windowHeight="736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1" i="13" s="1"/>
  <c r="E42" i="13"/>
  <c r="E10" i="13"/>
  <c r="E9" i="13"/>
  <c r="E8" i="13" l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<sst xmlns="http://schemas.openxmlformats.org/spreadsheetml/2006/main" count="323" uniqueCount="215">
  <si>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</si>
  <si>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</si>
  <si>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</si>
  <si>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</si>
  <si>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</si>
  <si>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</si>
  <si>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</si>
  <si>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</si>
  <si>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</si>
  <si>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</si>
  <si>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</si>
  <si>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</si>
  <si>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</si>
  <si>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</si>
  <si>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</si>
  <si>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</si>
  <si>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</si>
  <si>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</si>
  <si>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</si>
  <si>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</si>
  <si>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</si>
  <si>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</si>
  <si>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</si>
  <si>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</si>
  <si>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</si>
  <si>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</si>
  <si>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</si>
  <si>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</si>
  <si>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</si>
  <si>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</si>
  <si>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</si>
  <si>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</si>
  <si>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</si>
  <si>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</si>
  <si>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</si>
  <si>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</si>
  <si>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</si>
  <si>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</si>
  <si>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</si>
  <si>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</si>
  <si>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</si>
  <si>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</si>
  <si>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</si>
  <si>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</si>
  <si>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</si>
  <si>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</si>
  <si>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</si>
  <si>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</si>
  <si>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</si>
  <si>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</si>
  <si>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</si>
  <si>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</si>
  <si>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</si>
  <si>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</si>
  <si>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</si>
  <si>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</si>
  <si>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</si>
  <si>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</si>
  <si>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</si>
  <si>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</si>
  <si>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</si>
  <si>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</si>
  <si>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</si>
  <si>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</si>
  <si>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</si>
  <si>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</si>
  <si>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</si>
  <si>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</si>
  <si>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</si>
  <si>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</si>
  <si>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</si>
  <si>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</si>
  <si>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</si>
  <si>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</si>
  <si>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</si>
  <si>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</si>
  <si>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</si>
  <si>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</si>
  <si>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</si>
  <si>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</si>
  <si>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</si>
  <si>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</si>
  <si>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</si>
  <si>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</si>
  <si>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</si>
  <si>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</si>
  <si>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</si>
  <si>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</si>
  <si>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</si>
  <si>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</si>
  <si>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</si>
  <si>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</si>
  <si>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</si>
  <si>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</si>
  <si>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</si>
  <si>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</si>
  <si>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</si>
  <si>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</si>
  <si>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</si>
  <si>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</si>
  <si>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</si>
  <si>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</si>
  <si>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</si>
  <si>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</si>
  <si>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</si>
  <si>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</si>
  <si>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</si>
  <si>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</si>
  <si>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</si>
  <si>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</si>
  <si>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</si>
  <si>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</si>
  <si>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</si>
  <si>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</si>
  <si>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</si>
  <si>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</si>
  <si>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</si>
  <si>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</si>
  <si>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</si>
  <si>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</si>
  <si>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</si>
  <si>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</si>
  <si>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</si>
  <si>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</si>
  <si>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</si>
  <si>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</si>
  <si>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</si>
  <si>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</si>
  <si>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</si>
  <si>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</si>
  <si>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</si>
  <si>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</si>
  <si>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</si>
  <si>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</si>
  <si>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</si>
  <si>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</si>
  <si>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</si>
  <si>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</si>
  <si>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</si>
  <si>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</si>
  <si>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</si>
  <si>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</si>
  <si>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</si>
  <si>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</si>
  <si>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</si>
  <si>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</si>
  <si>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</si>
  <si>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</si>
  <si>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</si>
  <si>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</si>
  <si>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</si>
  <si>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</si>
  <si>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</si>
  <si>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</si>
  <si>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</si>
  <si>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</si>
  <si>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</si>
  <si>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</si>
  <si>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</si>
  <si>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</si>
  <si>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</si>
  <si>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</si>
  <si>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</si>
  <si>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</si>
  <si>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</si>
  <si>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</si>
  <si>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</si>
  <si>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</si>
  <si>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</si>
  <si>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</si>
  <si>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</si>
  <si>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</si>
  <si>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</si>
  <si>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</si>
  <si>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</si>
  <si>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</si>
  <si>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</si>
  <si>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</si>
  <si>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</si>
  <si>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</si>
  <si>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</si>
  <si>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</si>
  <si>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</si>
  <si>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</si>
  <si>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</si>
  <si>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</si>
  <si>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</si>
  <si>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</si>
  <si>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NGM</t>
  </si>
  <si>
    <t>NGM rendelet kiadása</t>
  </si>
  <si>
    <t>Barna Anikó</t>
  </si>
  <si>
    <t>Dr. Odrobina László főosztályvezető</t>
  </si>
  <si>
    <t>aniko.barna@ngm.gov.hu, 472-87-50</t>
  </si>
  <si>
    <t>A korszerű szakmai tartalmú, továbbá a széles alapozású, több szak-, illetve tevékenységi területet átfedő szakképesítéseket megszerzők a korábbinál szélesebb területen, több munkakörben foglalkoztathatók, könnyebb az elhelyezkedésük. Ez a gazdálkodó szervezetek hatékonyabb, versenyképesebb működését, a foglalkoztatottsági szint emelkedését vonja maga után.</t>
  </si>
  <si>
    <t xml:space="preserve">Valamennyi OKJ-s szakképesítéssel rendelkezőt foglalkoztató ágazatban növekszik;
</t>
  </si>
  <si>
    <t>A foglalkoztatás növekedése egyenletesen várható Magyarország egyes régióiban és térségeiben</t>
  </si>
  <si>
    <t>szakképzésben részt vevő tanulók</t>
  </si>
  <si>
    <t>szakképzésben részt vevő felnőttek</t>
  </si>
  <si>
    <t>2013. augusztus 28.</t>
  </si>
  <si>
    <t>2015.</t>
  </si>
  <si>
    <t>2014-2015.</t>
  </si>
  <si>
    <t>A szakmai vizsgáit befejezni nem tudó tanulók szakmai végzettség hiányában a munkaerő-piacon nem tudnak elhelyezkedni.</t>
  </si>
  <si>
    <t>Az új szakképzésitések bevezetése, illetve a módosított szakképesítések lehetőséget biztosítanak a tanulók képzési színvonalának emeléséhez, illetve a szakmai vizsgák  pontosításával az eredményesebb szakmai vizsga teljesítéséhez, valamint a már szakmai vizsgáikat megkezdett, de befejezni nem tudó tanulók esélyt kapnak a sikeresen teljesített modulok beszámítására és  ezáltal egy új szakmai végzettség megszerzésére, amelynek következtében a szakképzésből kilépők a korábbinál szélesebb területen, több munkakörben foglalkoztathatók. Ez mind a gazdálkodó szervezetek hatékonyabb, versenyképesebb működését, mind a foglalkoztatottsági szint emelkedését vonja maga után.</t>
  </si>
  <si>
    <t>Az új Országos Képzési Jegyzék alapján módosult szakképesítések szakmai és vizsgakövetelményeinek, valamint szakképzési kerettanterveinek kiadásához kapcsolódó jogalkotási feladat más módon nem teljesíthető. A munkaanyag el nem fogadása a jogbiztonságot veszélyeztető szabályozási hiányt is eredményez.</t>
  </si>
  <si>
    <t>Az Országos Képzési Jegyzékről és az Országos Képzési Jegyzék módosításának eljárásrendjéről szóló 150/2012. (VII. 6.) Korm. rendelet megjelenését követően újabb szakképesítések kerültek be a jegyzékbe, illetve a már jegyzékben szereplő szakképesítések pontosításra, módosításra kerültek. A képzések indításához szükséges az érintett szakképesítések szakmai és vizsgakövetelményeinek, illetve az iskolai rendszerben oktató szakképesítések szakképzési kerettanterveinek  jogszabályban történő megjelentetése</t>
  </si>
  <si>
    <t>1 nap</t>
  </si>
  <si>
    <t>Minimális kockázatot jelenthet a módosuló szabályozás gyakorlatba történő átültetése, a megváltozott előírások megfelelő alkalmazása a bevezetési szakaszban.</t>
  </si>
  <si>
    <t>Nincsenek ilyenek, ugyanis a szakmai és vizsgakövetelmények és a szakképzési kerettantervek módosítása bizotsítja képzési és a vizsgáztatási rendszer működésének folyamatosságát, zavartalanságát, új eddig nem létező képzési lehetőségeket biztosítanak, szakmai tartalmakat igazítanak a jogszabályváltozásokhoz.</t>
  </si>
  <si>
    <t xml:space="preserve">Az új és a módosult szakképesítések szakmai és vizsgakövetelményeinek és szakképzési kerettanterveinek tervezetei a Magyar Kereskedelmi és Iparkamara bevonásával elkészültek. A követelmények jogszabályban történő kiadásáról a nemzetgazdasági miniszter, mint szakképesítésért felelős miniszter intézkedik. </t>
  </si>
  <si>
    <r>
      <t xml:space="preserve">Az Országos Képzési Jegyzékről és az Országos Képzési Jegyzék módosításának eljárásrendjéről szóló 150/2012. (VII. 6.) Korm. rendelet kiegészült 5 db új szakképesítéssel, illetve az iparügyekért felelős miniszter hatáskörébe került a </t>
    </r>
    <r>
      <rPr>
        <i/>
        <sz val="12"/>
        <rFont val="Arial Narrow"/>
        <family val="2"/>
        <charset val="238"/>
      </rPr>
      <t xml:space="preserve">Felvonóellenőr </t>
    </r>
    <r>
      <rPr>
        <sz val="12"/>
        <rFont val="Arial Narrow"/>
        <family val="2"/>
        <charset val="238"/>
      </rPr>
      <t xml:space="preserve">és a </t>
    </r>
    <r>
      <rPr>
        <i/>
        <sz val="12"/>
        <rFont val="Arial Narrow"/>
        <family val="2"/>
        <charset val="238"/>
      </rPr>
      <t>Mozgólépcső ellenőr</t>
    </r>
    <r>
      <rPr>
        <sz val="12"/>
        <rFont val="Arial Narrow"/>
        <family val="2"/>
        <charset val="238"/>
      </rPr>
      <t xml:space="preserve"> szakképesítés, továbbá a már  jegyzékben szereplő, összesen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80 db szakképesítés módosítása, korszerűsítése vált szükségessé. A szakképesítések  indítása érdekében indokolt az érintett szakképesítések szakmai és vizsgakövetelményeinek, illetve az iskolai rendszerben oktatható szakképesítések szakképzési kerettanterveinek jogszabályban történő kihirdetése. A felnőttképzési szakértők és a felnőttképzési programszakértők továbbképzésének hatékony megszervezhetősége érdekében szükséges a jogszabályban kiadott határidő emelése.  </t>
    </r>
  </si>
  <si>
    <t>egyes szakképzési és felnőttképzési tárgyú miniszteri rendeletek módosításáról</t>
  </si>
  <si>
    <t>NGM/ 7913-4/2014.</t>
  </si>
  <si>
    <t>2014. június</t>
  </si>
  <si>
    <t>Dr. Czomba Sándor államtitkár</t>
  </si>
  <si>
    <t xml:space="preserve">nincs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</si>
</sst>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2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  <font>
      <sz val="12"/>
      <name val="Times New Roman"/>
      <family val="1"/>
      <charset val="238"/>
    </font>
    <font>
      <sz val="12"/>
      <color rgb="FFFF0000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</cellStyleXfs>
  <cellXfs count="558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60" fillId="25" borderId="66" xfId="0" applyFont="1" applyFill="1" applyBorder="1" applyAlignment="1" applyProtection="1">
      <alignment horizontal="left" vertical="top" wrapText="1" indent="2"/>
      <protection locked="0"/>
    </xf>
    <xf numFmtId="0" fontId="60" fillId="25" borderId="49" xfId="0" applyFont="1" applyFill="1" applyBorder="1" applyAlignment="1" applyProtection="1">
      <alignment vertical="top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60" fillId="25" borderId="66" xfId="0" applyFont="1" applyFill="1" applyBorder="1" applyAlignment="1" applyProtection="1">
      <alignment horizontal="left" vertical="top" wrapText="1"/>
      <protection locked="0"/>
    </xf>
    <xf numFmtId="0" fontId="60" fillId="25" borderId="23" xfId="0" applyFont="1" applyFill="1" applyBorder="1" applyAlignment="1" applyProtection="1">
      <alignment horizontal="left" vertical="top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justify" vertical="center" wrapText="1"/>
      <protection locked="0"/>
    </xf>
    <xf numFmtId="0" fontId="25" fillId="25" borderId="83" xfId="0" applyFont="1" applyFill="1" applyBorder="1" applyAlignment="1" applyProtection="1">
      <alignment horizontal="justify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justify" vertical="center" wrapText="1"/>
      <protection locked="0"/>
    </xf>
    <xf numFmtId="0" fontId="24" fillId="25" borderId="115" xfId="0" applyFont="1" applyFill="1" applyBorder="1" applyAlignment="1" applyProtection="1">
      <alignment horizontal="justify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134" xfId="0" applyFont="1" applyFill="1" applyBorder="1" applyAlignment="1" applyProtection="1">
      <alignment vertical="center" wrapText="1"/>
    </xf>
    <xf numFmtId="0" fontId="43" fillId="26" borderId="42" xfId="0" applyFont="1" applyFill="1" applyBorder="1" applyAlignment="1" applyProtection="1">
      <alignment vertical="center" wrapText="1"/>
    </xf>
    <xf numFmtId="0" fontId="43" fillId="26" borderId="135" xfId="0" applyFont="1" applyFill="1" applyBorder="1" applyAlignment="1" applyProtection="1">
      <alignment vertical="center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justify" vertical="center" wrapText="1"/>
      <protection locked="0"/>
    </xf>
    <xf numFmtId="6" fontId="25" fillId="25" borderId="83" xfId="0" applyNumberFormat="1" applyFont="1" applyFill="1" applyBorder="1" applyAlignment="1" applyProtection="1">
      <alignment horizontal="justify" vertical="center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justify" vertical="center" wrapText="1"/>
      <protection locked="0"/>
    </xf>
    <xf numFmtId="0" fontId="51" fillId="25" borderId="17" xfId="0" applyFont="1" applyFill="1" applyBorder="1" applyAlignment="1" applyProtection="1">
      <alignment horizontal="justify" vertical="center" wrapText="1"/>
      <protection locked="0"/>
    </xf>
    <xf numFmtId="0" fontId="51" fillId="25" borderId="23" xfId="0" applyFont="1" applyFill="1" applyBorder="1" applyAlignment="1" applyProtection="1">
      <alignment horizontal="justify" vertical="center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53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checked="Checked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23</xdr:row>
          <xdr:rowOff>238125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23</xdr:row>
          <xdr:rowOff>238125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niko.barna@ngm.gov.hu,%20472-87-50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topLeftCell="A49" zoomScale="110" zoomScaleNormal="110" zoomScaleSheetLayoutView="85" workbookViewId="0">
      <selection activeCell="E3" sqref="E3:F3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32" t="s">
        <v>92</v>
      </c>
      <c r="B1" s="233"/>
      <c r="C1" s="234"/>
      <c r="D1" s="234"/>
      <c r="E1" s="235"/>
      <c r="F1" s="236"/>
      <c r="G1" s="22"/>
    </row>
    <row r="2" spans="1:7" ht="21" customHeight="1" thickTop="1" x14ac:dyDescent="0.2">
      <c r="A2" s="57" t="s">
        <v>0</v>
      </c>
      <c r="B2" s="237" t="s">
        <v>211</v>
      </c>
      <c r="C2" s="237"/>
      <c r="D2" s="60" t="s">
        <v>1</v>
      </c>
      <c r="E2" s="237" t="s">
        <v>212</v>
      </c>
      <c r="F2" s="241"/>
      <c r="G2" s="18"/>
    </row>
    <row r="3" spans="1:7" s="13" customFormat="1" ht="38.25" customHeight="1" x14ac:dyDescent="0.2">
      <c r="A3" s="58" t="s">
        <v>2</v>
      </c>
      <c r="B3" s="201" t="s">
        <v>205</v>
      </c>
      <c r="C3" s="238"/>
      <c r="D3" s="61" t="s">
        <v>3</v>
      </c>
      <c r="E3" s="242" t="s">
        <v>214</v>
      </c>
      <c r="F3" s="201"/>
      <c r="G3" s="19"/>
    </row>
    <row r="4" spans="1:7" ht="48" customHeight="1" thickBot="1" x14ac:dyDescent="0.25">
      <c r="A4" s="59" t="s">
        <v>4</v>
      </c>
      <c r="B4" s="245"/>
      <c r="C4" s="246"/>
      <c r="D4" s="62" t="s">
        <v>5</v>
      </c>
      <c r="E4" s="247" t="s">
        <v>200</v>
      </c>
      <c r="F4" s="248"/>
      <c r="G4" s="18"/>
    </row>
    <row r="5" spans="1:7" ht="9" customHeight="1" thickTop="1" thickBot="1" x14ac:dyDescent="0.25">
      <c r="A5" s="229"/>
      <c r="B5" s="229"/>
      <c r="C5" s="229"/>
      <c r="D5" s="229"/>
      <c r="E5" s="229"/>
      <c r="F5" s="229"/>
    </row>
    <row r="6" spans="1:7" ht="198.75" customHeight="1" thickTop="1" thickBot="1" x14ac:dyDescent="0.25">
      <c r="A6" s="63" t="s">
        <v>6</v>
      </c>
      <c r="B6" s="239" t="s">
        <v>210</v>
      </c>
      <c r="C6" s="240"/>
      <c r="D6" s="66" t="s">
        <v>7</v>
      </c>
      <c r="E6" s="243" t="s">
        <v>188</v>
      </c>
      <c r="F6" s="244"/>
      <c r="G6" s="18"/>
    </row>
    <row r="7" spans="1:7" ht="60" customHeight="1" thickTop="1" x14ac:dyDescent="0.2">
      <c r="A7" s="64" t="s">
        <v>8</v>
      </c>
      <c r="B7" s="249" t="s">
        <v>189</v>
      </c>
      <c r="C7" s="250"/>
      <c r="D7" s="250"/>
      <c r="E7" s="250"/>
      <c r="F7" s="251"/>
    </row>
    <row r="8" spans="1:7" ht="96" customHeight="1" thickBot="1" x14ac:dyDescent="0.25">
      <c r="A8" s="58" t="s">
        <v>9</v>
      </c>
      <c r="B8" s="230" t="s">
        <v>204</v>
      </c>
      <c r="C8" s="230"/>
      <c r="D8" s="230"/>
      <c r="E8" s="230"/>
      <c r="F8" s="231"/>
      <c r="G8" s="18"/>
    </row>
    <row r="9" spans="1:7" ht="37.5" customHeight="1" thickTop="1" x14ac:dyDescent="0.2">
      <c r="A9" s="58" t="s">
        <v>10</v>
      </c>
      <c r="B9" s="201" t="s">
        <v>198</v>
      </c>
      <c r="C9" s="238"/>
      <c r="D9" s="61" t="s">
        <v>12</v>
      </c>
      <c r="E9" s="201" t="s">
        <v>199</v>
      </c>
      <c r="F9" s="202"/>
      <c r="G9" s="18"/>
    </row>
    <row r="10" spans="1:7" ht="148.5" customHeight="1" thickBot="1" x14ac:dyDescent="0.25">
      <c r="A10" s="65" t="s">
        <v>11</v>
      </c>
      <c r="B10" s="230" t="s">
        <v>209</v>
      </c>
      <c r="C10" s="230"/>
      <c r="D10" s="230"/>
      <c r="E10" s="230"/>
      <c r="F10" s="231"/>
      <c r="G10" s="18"/>
    </row>
    <row r="11" spans="1:7" ht="12" customHeight="1" thickTop="1" thickBot="1" x14ac:dyDescent="0.25">
      <c r="A11" s="229"/>
      <c r="B11" s="229"/>
      <c r="C11" s="229"/>
      <c r="D11" s="229"/>
      <c r="E11" s="229"/>
      <c r="F11" s="229"/>
    </row>
    <row r="12" spans="1:7" ht="20.25" customHeight="1" thickTop="1" x14ac:dyDescent="0.2">
      <c r="A12" s="226" t="s">
        <v>124</v>
      </c>
      <c r="B12" s="227"/>
      <c r="C12" s="227"/>
      <c r="D12" s="227"/>
      <c r="E12" s="227"/>
      <c r="F12" s="228"/>
      <c r="G12" s="18"/>
    </row>
    <row r="13" spans="1:7" ht="91.5" customHeight="1" thickBot="1" x14ac:dyDescent="0.25">
      <c r="A13" s="67" t="s">
        <v>122</v>
      </c>
      <c r="B13" s="68" t="s">
        <v>15</v>
      </c>
      <c r="C13" s="291" t="s">
        <v>208</v>
      </c>
      <c r="D13" s="291"/>
      <c r="E13" s="291"/>
      <c r="F13" s="292"/>
      <c r="G13" s="24"/>
    </row>
    <row r="14" spans="1:7" s="14" customFormat="1" ht="12" customHeight="1" thickTop="1" thickBot="1" x14ac:dyDescent="0.25">
      <c r="A14" s="288"/>
      <c r="B14" s="288"/>
      <c r="C14" s="288"/>
      <c r="D14" s="288"/>
      <c r="E14" s="288"/>
      <c r="F14" s="288"/>
    </row>
    <row r="15" spans="1:7" ht="24.75" customHeight="1" thickTop="1" thickBot="1" x14ac:dyDescent="0.25">
      <c r="A15" s="252" t="s">
        <v>137</v>
      </c>
      <c r="B15" s="253"/>
      <c r="C15" s="253"/>
      <c r="D15" s="253"/>
      <c r="E15" s="253"/>
      <c r="F15" s="254"/>
    </row>
    <row r="16" spans="1:7" ht="33" customHeight="1" x14ac:dyDescent="0.2">
      <c r="A16" s="277" t="s">
        <v>130</v>
      </c>
      <c r="B16" s="278"/>
      <c r="C16" s="279"/>
      <c r="D16" s="280" t="str">
        <f>'Társadalmi,gazdasági hatás'!D27</f>
        <v>Javítja</v>
      </c>
      <c r="E16" s="280"/>
      <c r="F16" s="281"/>
    </row>
    <row r="17" spans="1:7" ht="91.5" customHeight="1" thickBot="1" x14ac:dyDescent="0.25">
      <c r="A17" s="282" t="str">
        <f>'Társadalmi,gazdasági hatás'!A28</f>
        <v>Az új szakképzésitések bevezetése, illetve a módosított szakképesítések lehetőséget biztosítanak a tanulók képzési színvonalának emeléséhez, illetve a szakmai vizsgák  pontosításával az eredményesebb szakmai vizsga teljesítéséhez, valamint a már szakmai vizsgáikat megkezdett, de befejezni nem tudó tanulók esélyt kapnak a sikeresen teljesített modulok beszámítására és  ezáltal egy új szakmai végzettség megszerzésére, amelynek következtében a szakképzésből kilépők a korábbinál szélesebb területen, több munkakörben foglalkoztathatók. Ez mind a gazdálkodó szervezetek hatékonyabb, versenyképesebb működését, mind a foglalkoztatottsági szint emelkedését vonja maga után.</v>
      </c>
      <c r="B17" s="283"/>
      <c r="C17" s="283"/>
      <c r="D17" s="283"/>
      <c r="E17" s="283"/>
      <c r="F17" s="284"/>
      <c r="G17" s="22"/>
    </row>
    <row r="18" spans="1:7" ht="25.5" customHeight="1" x14ac:dyDescent="0.2">
      <c r="A18" s="285" t="s">
        <v>131</v>
      </c>
      <c r="B18" s="286"/>
      <c r="C18" s="287"/>
      <c r="D18" s="68" t="s">
        <v>29</v>
      </c>
      <c r="E18" s="69" t="s">
        <v>80</v>
      </c>
      <c r="F18" s="178"/>
      <c r="G18" s="22"/>
    </row>
    <row r="19" spans="1:7" ht="34.5" customHeight="1" x14ac:dyDescent="0.2">
      <c r="A19" s="262" t="s">
        <v>133</v>
      </c>
      <c r="B19" s="263"/>
      <c r="C19" s="264"/>
      <c r="D19" s="265" t="s">
        <v>29</v>
      </c>
      <c r="E19" s="265"/>
      <c r="F19" s="266"/>
      <c r="G19" s="22"/>
    </row>
    <row r="20" spans="1:7" ht="19.5" customHeight="1" x14ac:dyDescent="0.2">
      <c r="A20" s="299" t="s">
        <v>45</v>
      </c>
      <c r="B20" s="300"/>
      <c r="C20" s="300"/>
      <c r="D20" s="301"/>
      <c r="E20" s="301"/>
      <c r="F20" s="302"/>
      <c r="G20" s="22"/>
    </row>
    <row r="21" spans="1:7" ht="18.75" customHeight="1" x14ac:dyDescent="0.25">
      <c r="A21" s="70"/>
      <c r="B21" s="216" t="s">
        <v>17</v>
      </c>
      <c r="C21" s="216"/>
      <c r="D21" s="305">
        <f>' Admin terhek, igazgatási hat'!C3</f>
        <v>0</v>
      </c>
      <c r="E21" s="306"/>
      <c r="F21" s="71" t="s">
        <v>18</v>
      </c>
    </row>
    <row r="22" spans="1:7" ht="18.75" customHeight="1" thickBot="1" x14ac:dyDescent="0.3">
      <c r="A22" s="72"/>
      <c r="B22" s="217" t="s">
        <v>19</v>
      </c>
      <c r="C22" s="217"/>
      <c r="D22" s="303">
        <f>' Admin terhek, igazgatási hat'!C7</f>
        <v>0</v>
      </c>
      <c r="E22" s="304"/>
      <c r="F22" s="73" t="s">
        <v>18</v>
      </c>
      <c r="G22" s="22"/>
    </row>
    <row r="23" spans="1:7" ht="20.25" customHeight="1" x14ac:dyDescent="0.2">
      <c r="A23" s="221" t="s">
        <v>20</v>
      </c>
      <c r="B23" s="222"/>
      <c r="C23" s="222"/>
      <c r="D23" s="223" t="s">
        <v>21</v>
      </c>
      <c r="E23" s="222"/>
      <c r="F23" s="224"/>
      <c r="G23" s="22"/>
    </row>
    <row r="24" spans="1:7" ht="18.75" customHeight="1" x14ac:dyDescent="0.25">
      <c r="A24" s="70"/>
      <c r="B24" s="216" t="s">
        <v>17</v>
      </c>
      <c r="C24" s="218"/>
      <c r="D24" s="74"/>
      <c r="E24" s="216" t="s">
        <v>17</v>
      </c>
      <c r="F24" s="225"/>
    </row>
    <row r="25" spans="1:7" ht="18.75" customHeight="1" thickBot="1" x14ac:dyDescent="0.3">
      <c r="A25" s="75"/>
      <c r="B25" s="219" t="s">
        <v>19</v>
      </c>
      <c r="C25" s="220"/>
      <c r="D25" s="76"/>
      <c r="E25" s="219" t="s">
        <v>19</v>
      </c>
      <c r="F25" s="307"/>
      <c r="G25" s="22"/>
    </row>
    <row r="26" spans="1:7" ht="12" customHeight="1" thickTop="1" thickBot="1" x14ac:dyDescent="0.25">
      <c r="A26" s="267"/>
      <c r="B26" s="268"/>
      <c r="C26" s="268"/>
      <c r="D26" s="268"/>
      <c r="E26" s="268"/>
      <c r="F26" s="268"/>
      <c r="G26" s="22"/>
    </row>
    <row r="27" spans="1:7" ht="24.95" customHeight="1" thickTop="1" thickBot="1" x14ac:dyDescent="0.25">
      <c r="A27" s="255" t="s">
        <v>138</v>
      </c>
      <c r="B27" s="256"/>
      <c r="C27" s="256"/>
      <c r="D27" s="256"/>
      <c r="E27" s="256"/>
      <c r="F27" s="257"/>
      <c r="G27" s="18"/>
    </row>
    <row r="28" spans="1:7" ht="24.95" customHeight="1" thickBot="1" x14ac:dyDescent="0.25">
      <c r="A28" s="206" t="s">
        <v>125</v>
      </c>
      <c r="B28" s="207"/>
      <c r="C28" s="207"/>
      <c r="D28" s="207"/>
      <c r="E28" s="207"/>
      <c r="F28" s="207"/>
      <c r="G28" s="25"/>
    </row>
    <row r="29" spans="1:7" ht="15" customHeight="1" x14ac:dyDescent="0.25">
      <c r="A29" s="77"/>
      <c r="B29" s="208" t="s">
        <v>22</v>
      </c>
      <c r="C29" s="208"/>
      <c r="D29" s="78" t="s">
        <v>23</v>
      </c>
      <c r="E29" s="208" t="s">
        <v>24</v>
      </c>
      <c r="F29" s="209"/>
      <c r="G29" s="18"/>
    </row>
    <row r="30" spans="1:7" ht="15.75" customHeight="1" x14ac:dyDescent="0.25">
      <c r="A30" s="79" t="s">
        <v>25</v>
      </c>
      <c r="B30" s="210" t="str">
        <f>'Társadalmi,gazdasági hatás'!B4</f>
        <v>szakképzésben részt vevő tanulók</v>
      </c>
      <c r="C30" s="210"/>
      <c r="D30" s="80">
        <f>'Társadalmi,gazdasági hatás'!D4</f>
        <v>4000</v>
      </c>
      <c r="E30" s="211"/>
      <c r="F30" s="212"/>
      <c r="G30" s="18"/>
    </row>
    <row r="31" spans="1:7" ht="15.75" customHeight="1" x14ac:dyDescent="0.25">
      <c r="A31" s="79" t="s">
        <v>26</v>
      </c>
      <c r="B31" s="210" t="str">
        <f>'Társadalmi,gazdasági hatás'!B5</f>
        <v>szakképzésben részt vevő felnőttek</v>
      </c>
      <c r="C31" s="210"/>
      <c r="D31" s="80">
        <f>'Társadalmi,gazdasági hatás'!D5</f>
        <v>2000</v>
      </c>
      <c r="E31" s="211"/>
      <c r="F31" s="212"/>
      <c r="G31" s="18"/>
    </row>
    <row r="32" spans="1:7" ht="15.75" customHeight="1" thickBot="1" x14ac:dyDescent="0.3">
      <c r="A32" s="168" t="s">
        <v>38</v>
      </c>
      <c r="B32" s="308" t="str">
        <f>'Társadalmi,gazdasági hatás'!B6</f>
        <v>-</v>
      </c>
      <c r="C32" s="308"/>
      <c r="D32" s="169">
        <f>'Társadalmi,gazdasági hatás'!D6</f>
        <v>0</v>
      </c>
      <c r="E32" s="309"/>
      <c r="F32" s="310"/>
      <c r="G32" s="18"/>
    </row>
    <row r="33" spans="1:7" ht="24.95" customHeight="1" thickBot="1" x14ac:dyDescent="0.25">
      <c r="A33" s="311" t="s">
        <v>136</v>
      </c>
      <c r="B33" s="207"/>
      <c r="C33" s="207"/>
      <c r="D33" s="207"/>
      <c r="E33" s="207"/>
      <c r="F33" s="312"/>
      <c r="G33" s="22"/>
    </row>
    <row r="34" spans="1:7" ht="75" customHeight="1" thickBot="1" x14ac:dyDescent="0.25">
      <c r="A34" s="213" t="str">
        <f>'Társadalmi,gazdasági hatás'!B12</f>
        <v>Kérjük mutassa be az érintett csoport/ok társadalmi helyzetére gyakorolt hatásokat! (max. 8 mondat)</v>
      </c>
      <c r="B34" s="214"/>
      <c r="C34" s="214"/>
      <c r="D34" s="214"/>
      <c r="E34" s="214"/>
      <c r="F34" s="215"/>
      <c r="G34" s="18"/>
    </row>
    <row r="35" spans="1:7" ht="12" customHeight="1" thickTop="1" x14ac:dyDescent="0.2">
      <c r="A35" s="261"/>
      <c r="B35" s="261"/>
      <c r="C35" s="261"/>
      <c r="D35" s="261"/>
      <c r="E35" s="261"/>
      <c r="F35" s="261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3" t="s">
        <v>139</v>
      </c>
      <c r="B37" s="314"/>
      <c r="C37" s="314"/>
      <c r="D37" s="314"/>
      <c r="E37" s="314"/>
      <c r="F37" s="315"/>
      <c r="G37" s="23"/>
    </row>
    <row r="38" spans="1:7" ht="24.95" customHeight="1" x14ac:dyDescent="0.2">
      <c r="A38" s="293" t="s">
        <v>186</v>
      </c>
      <c r="B38" s="294"/>
      <c r="C38" s="294"/>
      <c r="D38" s="294"/>
      <c r="E38" s="294"/>
      <c r="F38" s="295"/>
      <c r="G38" s="18"/>
    </row>
    <row r="39" spans="1:7" ht="15.75" x14ac:dyDescent="0.2">
      <c r="A39" s="296"/>
      <c r="B39" s="297"/>
      <c r="C39" s="298"/>
      <c r="D39" s="81" t="s">
        <v>94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73" t="s">
        <v>93</v>
      </c>
      <c r="B40" s="274"/>
      <c r="C40" s="274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73" t="s">
        <v>103</v>
      </c>
      <c r="B41" s="274"/>
      <c r="C41" s="274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73" t="s">
        <v>108</v>
      </c>
      <c r="B42" s="274"/>
      <c r="C42" s="274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19" t="s">
        <v>110</v>
      </c>
      <c r="B43" s="320"/>
      <c r="C43" s="320"/>
      <c r="D43" s="87">
        <f>' Költségvetés'!$F$55</f>
        <v>0</v>
      </c>
      <c r="E43" s="88">
        <f>' Költségvetés'!F55</f>
        <v>0</v>
      </c>
      <c r="F43" s="188" t="s">
        <v>74</v>
      </c>
      <c r="G43" s="18"/>
    </row>
    <row r="44" spans="1:7" ht="32.1" customHeight="1" thickBot="1" x14ac:dyDescent="0.25">
      <c r="A44" s="275" t="s">
        <v>115</v>
      </c>
      <c r="B44" s="276"/>
      <c r="C44" s="276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7" t="s">
        <v>116</v>
      </c>
      <c r="B45" s="318"/>
      <c r="C45" s="318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8" t="s">
        <v>140</v>
      </c>
      <c r="B47" s="259"/>
      <c r="C47" s="259"/>
      <c r="D47" s="259"/>
      <c r="E47" s="259"/>
      <c r="F47" s="260"/>
      <c r="G47" s="18"/>
    </row>
    <row r="48" spans="1:7" ht="15.75" x14ac:dyDescent="0.2">
      <c r="A48" s="328" t="s">
        <v>126</v>
      </c>
      <c r="B48" s="286"/>
      <c r="C48" s="286"/>
      <c r="D48" s="329"/>
      <c r="E48" s="330" t="str">
        <f>' További hatások'!D9</f>
        <v>nem</v>
      </c>
      <c r="F48" s="331"/>
      <c r="G48" s="18"/>
    </row>
    <row r="49" spans="1:7" ht="16.5" thickBot="1" x14ac:dyDescent="0.25">
      <c r="A49" s="270" t="s">
        <v>134</v>
      </c>
      <c r="B49" s="271"/>
      <c r="C49" s="271"/>
      <c r="D49" s="271"/>
      <c r="E49" s="271"/>
      <c r="F49" s="272"/>
      <c r="G49" s="18"/>
    </row>
    <row r="50" spans="1:7" ht="75" customHeight="1" thickBot="1" x14ac:dyDescent="0.25">
      <c r="A50" s="213" t="str">
        <f>' További hatások'!A10:F10</f>
        <v>Kérjük mutassa be az intézkedés környezeti és természeti hatásait!</v>
      </c>
      <c r="B50" s="214"/>
      <c r="C50" s="214"/>
      <c r="D50" s="214"/>
      <c r="E50" s="214"/>
      <c r="F50" s="215"/>
    </row>
    <row r="51" spans="1:7" ht="12" customHeight="1" thickTop="1" thickBot="1" x14ac:dyDescent="0.25">
      <c r="A51" s="269"/>
      <c r="B51" s="269"/>
      <c r="C51" s="269"/>
      <c r="D51" s="269"/>
      <c r="E51" s="269"/>
      <c r="F51" s="269"/>
      <c r="G51" s="22"/>
    </row>
    <row r="52" spans="1:7" ht="24.95" customHeight="1" thickTop="1" thickBot="1" x14ac:dyDescent="0.25">
      <c r="A52" s="289" t="s">
        <v>141</v>
      </c>
      <c r="B52" s="290"/>
      <c r="C52" s="290"/>
      <c r="D52" s="290"/>
      <c r="E52" s="290"/>
      <c r="F52" s="290"/>
      <c r="G52" s="18"/>
    </row>
    <row r="53" spans="1:7" ht="16.5" thickBot="1" x14ac:dyDescent="0.25">
      <c r="A53" s="323" t="s">
        <v>171</v>
      </c>
      <c r="B53" s="324"/>
      <c r="C53" s="324"/>
      <c r="D53" s="325"/>
      <c r="E53" s="326" t="str">
        <f>' További hatások'!D3</f>
        <v>nem</v>
      </c>
      <c r="F53" s="327"/>
      <c r="G53" s="22"/>
    </row>
    <row r="54" spans="1:7" ht="71.25" customHeight="1" thickBot="1" x14ac:dyDescent="0.25">
      <c r="A54" s="213" t="str">
        <f>' További hatások'!A7</f>
        <v xml:space="preserve">Kérjük röviden, lényegre törően mutassa be az adott intézkedés egészséghatásait! </v>
      </c>
      <c r="B54" s="214"/>
      <c r="C54" s="214"/>
      <c r="D54" s="214"/>
      <c r="E54" s="214"/>
      <c r="F54" s="215"/>
      <c r="G54" s="18"/>
    </row>
    <row r="55" spans="1:7" ht="17.25" thickTop="1" thickBot="1" x14ac:dyDescent="0.25">
      <c r="A55" s="316" t="s">
        <v>142</v>
      </c>
      <c r="B55" s="316"/>
      <c r="C55" s="316"/>
      <c r="D55" s="316"/>
      <c r="E55" s="321" t="str">
        <f>' További hatások'!D11</f>
        <v>nem</v>
      </c>
      <c r="F55" s="322"/>
      <c r="G55" s="18"/>
    </row>
    <row r="56" spans="1:7" ht="75" customHeight="1" thickBot="1" x14ac:dyDescent="0.25">
      <c r="A56" s="213" t="str">
        <f>' További hatások'!A12</f>
        <v>Kérjük mutassa be az intézkedés további hatásainak egyes elemeit!</v>
      </c>
      <c r="B56" s="214"/>
      <c r="C56" s="214"/>
      <c r="D56" s="214"/>
      <c r="E56" s="214"/>
      <c r="F56" s="215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203" t="str">
        <f>' További hatások'!B24</f>
        <v>Dr. Czomba Sándor államtitkár</v>
      </c>
      <c r="C58" s="203"/>
      <c r="D58" s="203"/>
      <c r="E58" s="204" t="s">
        <v>65</v>
      </c>
      <c r="F58" s="205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52" priority="23" operator="equal">
      <formula>0</formula>
    </cfRule>
  </conditionalFormatting>
  <conditionalFormatting sqref="A34:F34">
    <cfRule type="endsWith" dxfId="51" priority="21" operator="endsWith" text=" -">
      <formula>RIGHT(A34,2)=" -"</formula>
    </cfRule>
  </conditionalFormatting>
  <conditionalFormatting sqref="F18">
    <cfRule type="expression" dxfId="50" priority="16">
      <formula>EXACT(D18,"nem")</formula>
    </cfRule>
  </conditionalFormatting>
  <conditionalFormatting sqref="A50:F50">
    <cfRule type="expression" dxfId="49" priority="14">
      <formula>EXACT(E48,"nem")</formula>
    </cfRule>
  </conditionalFormatting>
  <conditionalFormatting sqref="A54:F54">
    <cfRule type="expression" dxfId="48" priority="13">
      <formula>EXACT(E53,"nem")</formula>
    </cfRule>
  </conditionalFormatting>
  <conditionalFormatting sqref="A56:F56">
    <cfRule type="expression" dxfId="47" priority="12">
      <formula>EXACT(E55,"nem")</formula>
    </cfRule>
  </conditionalFormatting>
  <conditionalFormatting sqref="A20:F25">
    <cfRule type="expression" dxfId="46" priority="11">
      <formula>EXACT($D$19,"nem")</formula>
    </cfRule>
  </conditionalFormatting>
  <conditionalFormatting sqref="A17:F17">
    <cfRule type="expression" dxfId="45" priority="10">
      <formula>EXACT(D16,"Nem változik érdemben")</formula>
    </cfRule>
  </conditionalFormatting>
  <conditionalFormatting sqref="C13:F13">
    <cfRule type="containsText" dxfId="44" priority="9" operator="containsText" text="Indoklás">
      <formula>NOT(ISERROR(SEARCH("Indoklás",C13)))</formula>
    </cfRule>
  </conditionalFormatting>
  <conditionalFormatting sqref="A17">
    <cfRule type="containsText" dxfId="43" priority="2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2" priority="2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1" priority="18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40" priority="19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9" priority="17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38" priority="8" operator="equal">
      <formula>0</formula>
    </cfRule>
  </conditionalFormatting>
  <conditionalFormatting sqref="B7:F7">
    <cfRule type="cellIs" dxfId="37" priority="7" operator="equal">
      <formula>0</formula>
    </cfRule>
  </conditionalFormatting>
  <conditionalFormatting sqref="C13:F13">
    <cfRule type="cellIs" dxfId="36" priority="6" operator="equal">
      <formula>0</formula>
    </cfRule>
  </conditionalFormatting>
  <conditionalFormatting sqref="C13:F13">
    <cfRule type="containsText" dxfId="35" priority="5" operator="containsText" text="Indoklás">
      <formula>NOT(ISERROR(SEARCH("Indoklás",C13)))</formula>
    </cfRule>
  </conditionalFormatting>
  <conditionalFormatting sqref="B10:F10">
    <cfRule type="cellIs" dxfId="34" priority="4" operator="equal">
      <formula>0</formula>
    </cfRule>
  </conditionalFormatting>
  <conditionalFormatting sqref="B8:F8">
    <cfRule type="cellIs" dxfId="33" priority="3" operator="equal">
      <formula>0</formula>
    </cfRule>
  </conditionalFormatting>
  <conditionalFormatting sqref="B7:F7">
    <cfRule type="cellIs" dxfId="32" priority="2" operator="equal">
      <formula>0</formula>
    </cfRule>
  </conditionalFormatting>
  <conditionalFormatting sqref="B8:F8">
    <cfRule type="cellIs" dxfId="31" priority="1" operator="equal">
      <formula>0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31" zoomScaleNormal="100" zoomScaleSheetLayoutView="100" workbookViewId="0">
      <selection activeCell="B53" sqref="B5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8" t="s">
        <v>33</v>
      </c>
      <c r="B1" s="339"/>
      <c r="C1" s="339"/>
      <c r="D1" s="339"/>
      <c r="E1" s="339"/>
      <c r="F1" s="340"/>
    </row>
    <row r="2" spans="1:9" ht="26.1" customHeight="1" x14ac:dyDescent="0.2">
      <c r="A2" s="345" t="s">
        <v>144</v>
      </c>
      <c r="B2" s="346"/>
      <c r="C2" s="346"/>
      <c r="D2" s="346"/>
      <c r="E2" s="346"/>
      <c r="F2" s="347"/>
      <c r="G2" s="26"/>
    </row>
    <row r="3" spans="1:9" ht="26.1" customHeight="1" x14ac:dyDescent="0.2">
      <c r="A3" s="94"/>
      <c r="B3" s="344" t="s">
        <v>22</v>
      </c>
      <c r="C3" s="344"/>
      <c r="D3" s="95" t="s">
        <v>23</v>
      </c>
      <c r="E3" s="95" t="s">
        <v>89</v>
      </c>
      <c r="F3" s="96" t="s">
        <v>90</v>
      </c>
    </row>
    <row r="4" spans="1:9" ht="26.1" customHeight="1" x14ac:dyDescent="0.2">
      <c r="A4" s="97" t="s">
        <v>25</v>
      </c>
      <c r="B4" s="332" t="s">
        <v>196</v>
      </c>
      <c r="C4" s="332"/>
      <c r="D4" s="98">
        <v>4000</v>
      </c>
      <c r="E4" s="179"/>
      <c r="F4" s="180"/>
    </row>
    <row r="5" spans="1:9" ht="39.950000000000003" customHeight="1" x14ac:dyDescent="0.2">
      <c r="A5" s="97" t="s">
        <v>26</v>
      </c>
      <c r="B5" s="332" t="s">
        <v>197</v>
      </c>
      <c r="C5" s="332"/>
      <c r="D5" s="98">
        <v>2000</v>
      </c>
      <c r="E5" s="179"/>
      <c r="F5" s="180"/>
    </row>
    <row r="6" spans="1:9" ht="26.1" customHeight="1" x14ac:dyDescent="0.2">
      <c r="A6" s="97" t="s">
        <v>38</v>
      </c>
      <c r="B6" s="332" t="s">
        <v>74</v>
      </c>
      <c r="C6" s="332"/>
      <c r="D6" s="98"/>
      <c r="E6" s="179"/>
      <c r="F6" s="180"/>
    </row>
    <row r="7" spans="1:9" ht="26.1" customHeight="1" x14ac:dyDescent="0.2">
      <c r="A7" s="97" t="s">
        <v>71</v>
      </c>
      <c r="B7" s="332" t="s">
        <v>74</v>
      </c>
      <c r="C7" s="332"/>
      <c r="D7" s="98"/>
      <c r="E7" s="179"/>
      <c r="F7" s="180"/>
    </row>
    <row r="8" spans="1:9" ht="26.1" customHeight="1" x14ac:dyDescent="0.2">
      <c r="A8" s="97" t="s">
        <v>72</v>
      </c>
      <c r="B8" s="332" t="s">
        <v>74</v>
      </c>
      <c r="C8" s="332"/>
      <c r="D8" s="98"/>
      <c r="E8" s="179"/>
      <c r="F8" s="180"/>
    </row>
    <row r="9" spans="1:9" ht="38.25" customHeight="1" x14ac:dyDescent="0.2">
      <c r="A9" s="343" t="s">
        <v>127</v>
      </c>
      <c r="B9" s="344"/>
      <c r="C9" s="344"/>
      <c r="D9" s="99" t="s">
        <v>29</v>
      </c>
      <c r="E9" s="341"/>
      <c r="F9" s="342"/>
    </row>
    <row r="10" spans="1:9" ht="65.25" customHeight="1" x14ac:dyDescent="0.2">
      <c r="A10" s="100" t="s">
        <v>52</v>
      </c>
      <c r="B10" s="334" t="s">
        <v>53</v>
      </c>
      <c r="C10" s="334"/>
      <c r="D10" s="334"/>
      <c r="E10" s="334"/>
      <c r="F10" s="335"/>
    </row>
    <row r="11" spans="1:9" ht="33.75" customHeight="1" x14ac:dyDescent="0.2">
      <c r="A11" s="343" t="s">
        <v>128</v>
      </c>
      <c r="B11" s="344"/>
      <c r="C11" s="344"/>
      <c r="D11" s="99" t="s">
        <v>29</v>
      </c>
      <c r="E11" s="341"/>
      <c r="F11" s="342"/>
      <c r="I11" s="36"/>
    </row>
    <row r="12" spans="1:9" ht="65.25" customHeight="1" x14ac:dyDescent="0.2">
      <c r="A12" s="100" t="s">
        <v>52</v>
      </c>
      <c r="B12" s="334" t="s">
        <v>149</v>
      </c>
      <c r="C12" s="334"/>
      <c r="D12" s="334"/>
      <c r="E12" s="334"/>
      <c r="F12" s="335"/>
    </row>
    <row r="13" spans="1:9" ht="60" customHeight="1" x14ac:dyDescent="0.2">
      <c r="A13" s="343" t="s">
        <v>54</v>
      </c>
      <c r="B13" s="344"/>
      <c r="C13" s="99" t="s">
        <v>29</v>
      </c>
      <c r="D13" s="101">
        <v>0</v>
      </c>
      <c r="E13" s="341"/>
      <c r="F13" s="342"/>
    </row>
    <row r="14" spans="1:9" ht="60" customHeight="1" x14ac:dyDescent="0.2">
      <c r="A14" s="352" t="s">
        <v>55</v>
      </c>
      <c r="B14" s="334"/>
      <c r="C14" s="334"/>
      <c r="D14" s="334"/>
      <c r="E14" s="334"/>
      <c r="F14" s="335"/>
    </row>
    <row r="15" spans="1:9" ht="60" customHeight="1" thickBot="1" x14ac:dyDescent="0.25">
      <c r="A15" s="353" t="s">
        <v>56</v>
      </c>
      <c r="B15" s="354"/>
      <c r="C15" s="354"/>
      <c r="D15" s="354"/>
      <c r="E15" s="354"/>
      <c r="F15" s="355"/>
    </row>
    <row r="16" spans="1:9" ht="15.75" customHeight="1" thickBot="1" x14ac:dyDescent="0.25">
      <c r="A16" s="336"/>
      <c r="B16" s="336"/>
      <c r="C16" s="336"/>
      <c r="D16" s="336"/>
      <c r="E16" s="336"/>
      <c r="F16" s="336"/>
    </row>
    <row r="17" spans="1:7" ht="26.1" customHeight="1" x14ac:dyDescent="0.2">
      <c r="A17" s="364" t="s">
        <v>145</v>
      </c>
      <c r="B17" s="365"/>
      <c r="C17" s="365"/>
      <c r="D17" s="365"/>
      <c r="E17" s="365"/>
      <c r="F17" s="366"/>
      <c r="G17" s="26"/>
    </row>
    <row r="18" spans="1:7" ht="26.1" customHeight="1" x14ac:dyDescent="0.2">
      <c r="A18" s="35"/>
      <c r="B18" s="102" t="s">
        <v>79</v>
      </c>
      <c r="C18" s="103" t="s">
        <v>80</v>
      </c>
      <c r="D18" s="177">
        <v>1500</v>
      </c>
      <c r="E18" s="102" t="s">
        <v>81</v>
      </c>
      <c r="F18" s="196">
        <v>2017</v>
      </c>
    </row>
    <row r="19" spans="1:7" ht="26.1" customHeight="1" x14ac:dyDescent="0.2">
      <c r="A19" s="35"/>
      <c r="B19" s="102" t="s">
        <v>82</v>
      </c>
      <c r="C19" s="103" t="s">
        <v>80</v>
      </c>
      <c r="D19" s="177"/>
      <c r="E19" s="102" t="s">
        <v>81</v>
      </c>
      <c r="F19" s="182"/>
    </row>
    <row r="20" spans="1:7" ht="26.1" customHeight="1" x14ac:dyDescent="0.2">
      <c r="A20" s="35"/>
      <c r="B20" s="102" t="s">
        <v>83</v>
      </c>
      <c r="C20" s="367"/>
      <c r="D20" s="367"/>
      <c r="E20" s="367"/>
      <c r="F20" s="368"/>
    </row>
    <row r="21" spans="1:7" ht="35.25" customHeight="1" x14ac:dyDescent="0.2">
      <c r="A21" s="356" t="s">
        <v>84</v>
      </c>
      <c r="B21" s="357"/>
      <c r="C21" s="357"/>
      <c r="D21" s="193" t="s">
        <v>174</v>
      </c>
      <c r="E21" s="369"/>
      <c r="F21" s="370"/>
    </row>
    <row r="22" spans="1:7" ht="60" customHeight="1" x14ac:dyDescent="0.2">
      <c r="A22" s="356" t="s">
        <v>86</v>
      </c>
      <c r="B22" s="357"/>
      <c r="C22" s="357"/>
      <c r="D22" s="98" t="s">
        <v>51</v>
      </c>
      <c r="E22" s="242" t="s">
        <v>194</v>
      </c>
      <c r="F22" s="371"/>
    </row>
    <row r="23" spans="1:7" ht="34.5" customHeight="1" x14ac:dyDescent="0.25">
      <c r="A23" s="356" t="s">
        <v>87</v>
      </c>
      <c r="B23" s="357"/>
      <c r="C23" s="357"/>
      <c r="D23" s="358" t="s">
        <v>195</v>
      </c>
      <c r="E23" s="358"/>
      <c r="F23" s="359"/>
    </row>
    <row r="24" spans="1:7" ht="34.5" customHeight="1" thickBot="1" x14ac:dyDescent="0.3">
      <c r="A24" s="360" t="s">
        <v>88</v>
      </c>
      <c r="B24" s="361"/>
      <c r="C24" s="361"/>
      <c r="D24" s="362" t="s">
        <v>29</v>
      </c>
      <c r="E24" s="362"/>
      <c r="F24" s="363"/>
    </row>
    <row r="25" spans="1:7" ht="18.75" customHeight="1" thickBot="1" x14ac:dyDescent="0.25">
      <c r="A25" s="337"/>
      <c r="B25" s="337"/>
      <c r="C25" s="337"/>
      <c r="D25" s="337"/>
      <c r="E25" s="337"/>
      <c r="F25" s="337"/>
    </row>
    <row r="26" spans="1:7" ht="26.1" customHeight="1" x14ac:dyDescent="0.2">
      <c r="A26" s="364" t="s">
        <v>146</v>
      </c>
      <c r="B26" s="365"/>
      <c r="C26" s="365"/>
      <c r="D26" s="365"/>
      <c r="E26" s="365"/>
      <c r="F26" s="366"/>
      <c r="G26" s="26"/>
    </row>
    <row r="27" spans="1:7" ht="36" customHeight="1" x14ac:dyDescent="0.2">
      <c r="A27" s="372" t="s">
        <v>117</v>
      </c>
      <c r="B27" s="373"/>
      <c r="C27" s="374"/>
      <c r="D27" s="332" t="s">
        <v>119</v>
      </c>
      <c r="E27" s="332"/>
      <c r="F27" s="333"/>
    </row>
    <row r="28" spans="1:7" ht="96" customHeight="1" thickBot="1" x14ac:dyDescent="0.25">
      <c r="A28" s="348" t="s">
        <v>202</v>
      </c>
      <c r="B28" s="349"/>
      <c r="C28" s="349"/>
      <c r="D28" s="349"/>
      <c r="E28" s="349"/>
      <c r="F28" s="350"/>
    </row>
    <row r="29" spans="1:7" ht="26.1" customHeight="1" x14ac:dyDescent="0.2">
      <c r="A29" s="351"/>
      <c r="B29" s="351"/>
      <c r="C29" s="351"/>
      <c r="D29" s="351"/>
      <c r="E29" s="351"/>
      <c r="F29" s="351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30" priority="13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9" priority="11">
      <formula>EXACT($D$9,"nem")</formula>
    </cfRule>
  </conditionalFormatting>
  <conditionalFormatting sqref="A12:F12">
    <cfRule type="expression" dxfId="28" priority="10">
      <formula>EXACT($D$11,"nem")</formula>
    </cfRule>
  </conditionalFormatting>
  <conditionalFormatting sqref="D13">
    <cfRule type="expression" dxfId="27" priority="9">
      <formula>EXACT(C13,"nem")</formula>
    </cfRule>
  </conditionalFormatting>
  <conditionalFormatting sqref="E22:F22">
    <cfRule type="expression" dxfId="26" priority="8">
      <formula>EXACT(D22,"nem releváns")</formula>
    </cfRule>
  </conditionalFormatting>
  <conditionalFormatting sqref="E21:F21">
    <cfRule type="expression" dxfId="25" priority="7">
      <formula>EXACT(D21,"egyéb, és pedig:")</formula>
    </cfRule>
  </conditionalFormatting>
  <conditionalFormatting sqref="A28:F28">
    <cfRule type="expression" dxfId="24" priority="6">
      <formula>EXACT(D27,"Nem változik érdemben")</formula>
    </cfRule>
  </conditionalFormatting>
  <conditionalFormatting sqref="A14:F14">
    <cfRule type="containsText" dxfId="23" priority="5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2" priority="4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1" priority="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20" priority="2" operator="containsText" text="(max 8. mondat)">
      <formula>NOT(ISERROR(SEARCH("(max 8. mondat)",B10)))</formula>
    </cfRule>
  </conditionalFormatting>
  <conditionalFormatting sqref="E22:F22">
    <cfRule type="expression" dxfId="19" priority="1">
      <formula>EXACT(D22,"nem releváns")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28" zoomScaleNormal="100" zoomScaleSheetLayoutView="85" workbookViewId="0">
      <selection activeCell="B42" sqref="A42:XFD42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8" t="s">
        <v>169</v>
      </c>
      <c r="B1" s="339"/>
      <c r="C1" s="339"/>
      <c r="D1" s="339"/>
      <c r="E1" s="339"/>
      <c r="F1" s="340"/>
    </row>
    <row r="2" spans="1:13" ht="25.5" customHeight="1" x14ac:dyDescent="0.2">
      <c r="A2" s="385" t="s">
        <v>93</v>
      </c>
      <c r="B2" s="386"/>
      <c r="C2" s="386"/>
      <c r="D2" s="386"/>
      <c r="E2" s="386"/>
      <c r="F2" s="387"/>
      <c r="G2" s="1"/>
      <c r="H2" s="1"/>
      <c r="I2" s="1"/>
    </row>
    <row r="3" spans="1:13" s="2" customFormat="1" ht="18.75" thickBot="1" x14ac:dyDescent="0.25">
      <c r="A3" s="393"/>
      <c r="B3" s="394"/>
      <c r="C3" s="104" t="s">
        <v>34</v>
      </c>
      <c r="D3" s="104" t="s">
        <v>35</v>
      </c>
      <c r="E3" s="105" t="s">
        <v>77</v>
      </c>
      <c r="F3" s="106" t="s">
        <v>78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8" t="s">
        <v>94</v>
      </c>
      <c r="B4" s="389"/>
      <c r="C4" s="107"/>
      <c r="D4" s="107"/>
      <c r="E4" s="108">
        <f>+E5+E8</f>
        <v>0</v>
      </c>
      <c r="F4" s="109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0"/>
      <c r="B5" s="175" t="s">
        <v>95</v>
      </c>
      <c r="C5" s="84">
        <f>+C6+C7</f>
        <v>0</v>
      </c>
      <c r="D5" s="84">
        <f>+D6+D7</f>
        <v>0</v>
      </c>
      <c r="E5" s="112">
        <f>+E6+E7</f>
        <v>0</v>
      </c>
      <c r="F5" s="11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0"/>
      <c r="B6" s="114" t="s">
        <v>96</v>
      </c>
      <c r="C6" s="101">
        <v>0</v>
      </c>
      <c r="D6" s="101">
        <v>0</v>
      </c>
      <c r="E6" s="85">
        <f>+(C6+D6)/2</f>
        <v>0</v>
      </c>
      <c r="F6" s="115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81"/>
      <c r="B7" s="114" t="s">
        <v>97</v>
      </c>
      <c r="C7" s="101">
        <v>0</v>
      </c>
      <c r="D7" s="101">
        <v>0</v>
      </c>
      <c r="E7" s="85">
        <f>+(C7+D7)/2</f>
        <v>0</v>
      </c>
      <c r="F7" s="115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82"/>
      <c r="B8" s="175" t="s">
        <v>187</v>
      </c>
      <c r="C8" s="174">
        <f>+C9+C10+C11+C12</f>
        <v>0</v>
      </c>
      <c r="D8" s="174">
        <f>+D9+D10+D11+D12</f>
        <v>0</v>
      </c>
      <c r="E8" s="174">
        <f>SUM(E9:E12)</f>
        <v>0</v>
      </c>
      <c r="F8" s="172">
        <f>SUM(F9:F12)</f>
        <v>0</v>
      </c>
      <c r="G8" s="1"/>
      <c r="H8" s="1"/>
      <c r="I8" s="1"/>
    </row>
    <row r="9" spans="1:13" ht="18" x14ac:dyDescent="0.2">
      <c r="A9" s="383"/>
      <c r="B9" s="116">
        <v>2013</v>
      </c>
      <c r="C9" s="101">
        <v>0</v>
      </c>
      <c r="D9" s="101">
        <v>0</v>
      </c>
      <c r="E9" s="125">
        <f>+(C9+D9)/2</f>
        <v>0</v>
      </c>
      <c r="F9" s="117">
        <f>E9/1.035</f>
        <v>0</v>
      </c>
      <c r="G9" s="1"/>
      <c r="H9" s="1"/>
      <c r="I9" s="1"/>
    </row>
    <row r="10" spans="1:13" ht="18" x14ac:dyDescent="0.2">
      <c r="A10" s="118"/>
      <c r="B10" s="116">
        <f>+B9+1</f>
        <v>2014</v>
      </c>
      <c r="C10" s="101">
        <v>0</v>
      </c>
      <c r="D10" s="101">
        <v>0</v>
      </c>
      <c r="E10" s="125">
        <f>+(C10+D10)/2</f>
        <v>0</v>
      </c>
      <c r="F10" s="119">
        <f>E10/1.035^2</f>
        <v>0</v>
      </c>
      <c r="G10" s="1"/>
      <c r="H10" s="1"/>
      <c r="I10" s="1"/>
    </row>
    <row r="11" spans="1:13" ht="18" x14ac:dyDescent="0.2">
      <c r="A11" s="118"/>
      <c r="B11" s="116">
        <f>+B10+1</f>
        <v>2015</v>
      </c>
      <c r="C11" s="189">
        <v>0</v>
      </c>
      <c r="D11" s="189">
        <v>0</v>
      </c>
      <c r="E11" s="125">
        <f>+(C11+D11)/2</f>
        <v>0</v>
      </c>
      <c r="F11" s="119">
        <f>E11/1.035^3</f>
        <v>0</v>
      </c>
      <c r="G11" s="1"/>
      <c r="H11" s="1"/>
      <c r="I11" s="1"/>
    </row>
    <row r="12" spans="1:13" ht="18.75" thickBot="1" x14ac:dyDescent="0.25">
      <c r="A12" s="118"/>
      <c r="B12" s="116">
        <f>+B11+1</f>
        <v>2016</v>
      </c>
      <c r="C12" s="189">
        <v>0</v>
      </c>
      <c r="D12" s="189">
        <v>0</v>
      </c>
      <c r="E12" s="125">
        <f>+(C12+D12)/2</f>
        <v>0</v>
      </c>
      <c r="F12" s="119">
        <f>E12/1.035^4</f>
        <v>0</v>
      </c>
      <c r="G12" s="1"/>
      <c r="H12" s="1"/>
      <c r="I12" s="1"/>
    </row>
    <row r="13" spans="1:13" ht="21" customHeight="1" thickBot="1" x14ac:dyDescent="0.25">
      <c r="A13" s="395" t="s">
        <v>98</v>
      </c>
      <c r="B13" s="396"/>
      <c r="C13" s="396"/>
      <c r="D13" s="396"/>
      <c r="E13" s="396"/>
      <c r="F13" s="397"/>
    </row>
    <row r="14" spans="1:13" ht="15.75" x14ac:dyDescent="0.25">
      <c r="A14" s="120"/>
      <c r="B14" s="121" t="s">
        <v>99</v>
      </c>
      <c r="C14" s="121" t="s">
        <v>37</v>
      </c>
      <c r="D14" s="121" t="s">
        <v>36</v>
      </c>
      <c r="E14" s="122" t="s">
        <v>100</v>
      </c>
      <c r="F14" s="123" t="s">
        <v>101</v>
      </c>
    </row>
    <row r="15" spans="1:13" s="10" customFormat="1" ht="15.75" x14ac:dyDescent="0.2">
      <c r="A15" s="183" t="s">
        <v>25</v>
      </c>
      <c r="B15" s="181"/>
      <c r="C15" s="184"/>
      <c r="D15" s="185"/>
      <c r="E15" s="85">
        <f>+C15*D15</f>
        <v>0</v>
      </c>
      <c r="F15" s="186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3" t="s">
        <v>26</v>
      </c>
      <c r="B16" s="181"/>
      <c r="C16" s="184"/>
      <c r="D16" s="185"/>
      <c r="E16" s="85">
        <f>+C16*D16</f>
        <v>0</v>
      </c>
      <c r="F16" s="186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3" t="s">
        <v>38</v>
      </c>
      <c r="B17" s="181"/>
      <c r="C17" s="184"/>
      <c r="D17" s="185"/>
      <c r="E17" s="85">
        <f>+C17*D17</f>
        <v>0</v>
      </c>
      <c r="F17" s="186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7" t="s">
        <v>71</v>
      </c>
      <c r="B18" s="181"/>
      <c r="C18" s="184"/>
      <c r="D18" s="185"/>
      <c r="E18" s="125">
        <f>+C18*D18</f>
        <v>0</v>
      </c>
      <c r="F18" s="186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7" t="s">
        <v>27</v>
      </c>
      <c r="B19" s="181"/>
      <c r="C19" s="184"/>
      <c r="D19" s="185"/>
      <c r="E19" s="125">
        <f>+C19*D19</f>
        <v>0</v>
      </c>
      <c r="F19" s="186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8" t="s">
        <v>102</v>
      </c>
      <c r="B20" s="399"/>
      <c r="C20" s="390"/>
      <c r="D20" s="391"/>
      <c r="E20" s="391"/>
      <c r="F20" s="392"/>
    </row>
    <row r="21" spans="1:13" ht="25.5" customHeight="1" thickBot="1" x14ac:dyDescent="0.25">
      <c r="A21" s="375" t="s">
        <v>103</v>
      </c>
      <c r="B21" s="376"/>
      <c r="C21" s="376"/>
      <c r="D21" s="376"/>
      <c r="E21" s="376"/>
      <c r="F21" s="377"/>
    </row>
    <row r="22" spans="1:13" s="2" customFormat="1" ht="18" customHeight="1" thickBot="1" x14ac:dyDescent="0.25">
      <c r="A22" s="378" t="s">
        <v>94</v>
      </c>
      <c r="B22" s="379"/>
      <c r="C22" s="126"/>
      <c r="D22" s="126"/>
      <c r="E22" s="108">
        <f>+E23+E28</f>
        <v>0</v>
      </c>
      <c r="F22" s="109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7"/>
      <c r="B23" s="128" t="str">
        <f>B5</f>
        <v>Az aktuális évben</v>
      </c>
      <c r="C23" s="129"/>
      <c r="D23" s="130"/>
      <c r="E23" s="131">
        <f>SUM(E24:E27)</f>
        <v>0</v>
      </c>
      <c r="F23" s="113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2"/>
      <c r="B24" s="133" t="s">
        <v>104</v>
      </c>
      <c r="C24" s="380"/>
      <c r="D24" s="380"/>
      <c r="E24" s="101">
        <v>0</v>
      </c>
      <c r="F24" s="134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2"/>
      <c r="B25" s="133" t="s">
        <v>105</v>
      </c>
      <c r="C25" s="384"/>
      <c r="D25" s="380"/>
      <c r="E25" s="101">
        <v>0</v>
      </c>
      <c r="F25" s="134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2"/>
      <c r="B26" s="133" t="s">
        <v>106</v>
      </c>
      <c r="C26" s="384"/>
      <c r="D26" s="380"/>
      <c r="E26" s="101">
        <v>0</v>
      </c>
      <c r="F26" s="134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2"/>
      <c r="B27" s="133" t="s">
        <v>107</v>
      </c>
      <c r="C27" s="384"/>
      <c r="D27" s="380"/>
      <c r="E27" s="101">
        <v>0</v>
      </c>
      <c r="F27" s="134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18"/>
      <c r="B28" s="402" t="s">
        <v>187</v>
      </c>
      <c r="C28" s="403"/>
      <c r="D28" s="107"/>
      <c r="E28" s="174">
        <f>SUM(E29:E32)</f>
        <v>0</v>
      </c>
      <c r="F28" s="173">
        <f>SUM(F29:F32)</f>
        <v>0</v>
      </c>
      <c r="G28" s="1"/>
      <c r="H28" s="1"/>
      <c r="I28" s="1"/>
    </row>
    <row r="29" spans="1:13" ht="18" x14ac:dyDescent="0.2">
      <c r="A29" s="118"/>
      <c r="B29" s="116">
        <v>2013</v>
      </c>
      <c r="C29" s="199"/>
      <c r="D29" s="200"/>
      <c r="E29" s="101">
        <v>0</v>
      </c>
      <c r="F29" s="135">
        <f>E29/1.035</f>
        <v>0</v>
      </c>
      <c r="G29" s="1"/>
      <c r="H29" s="1"/>
      <c r="I29" s="1"/>
    </row>
    <row r="30" spans="1:13" ht="18" x14ac:dyDescent="0.2">
      <c r="A30" s="118"/>
      <c r="B30" s="116">
        <f>+B29+1</f>
        <v>2014</v>
      </c>
      <c r="C30" s="190"/>
      <c r="D30" s="191"/>
      <c r="E30" s="189">
        <v>0</v>
      </c>
      <c r="F30" s="136">
        <f>E30/1.035^2</f>
        <v>0</v>
      </c>
      <c r="G30" s="1"/>
      <c r="H30" s="1"/>
      <c r="I30" s="1"/>
    </row>
    <row r="31" spans="1:13" ht="18" x14ac:dyDescent="0.2">
      <c r="A31" s="118"/>
      <c r="B31" s="116">
        <f t="shared" ref="B31:B32" si="0">+B30+1</f>
        <v>2015</v>
      </c>
      <c r="C31" s="190"/>
      <c r="D31" s="191"/>
      <c r="E31" s="189">
        <v>0</v>
      </c>
      <c r="F31" s="136">
        <f>E31/1.035^3</f>
        <v>0</v>
      </c>
      <c r="G31" s="1"/>
      <c r="H31" s="1"/>
      <c r="I31" s="1"/>
    </row>
    <row r="32" spans="1:13" ht="18" x14ac:dyDescent="0.2">
      <c r="A32" s="118"/>
      <c r="B32" s="116">
        <f t="shared" si="0"/>
        <v>2016</v>
      </c>
      <c r="C32" s="384"/>
      <c r="D32" s="380"/>
      <c r="E32" s="101">
        <v>0</v>
      </c>
      <c r="F32" s="136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12" t="s">
        <v>102</v>
      </c>
      <c r="B33" s="413"/>
      <c r="C33" s="390"/>
      <c r="D33" s="391"/>
      <c r="E33" s="391"/>
      <c r="F33" s="392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14" t="s">
        <v>108</v>
      </c>
      <c r="B35" s="415"/>
      <c r="C35" s="415"/>
      <c r="D35" s="415"/>
      <c r="E35" s="415"/>
      <c r="F35" s="416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9"/>
      <c r="B36" s="420"/>
      <c r="C36" s="137" t="s">
        <v>34</v>
      </c>
      <c r="D36" s="137" t="s">
        <v>35</v>
      </c>
      <c r="E36" s="138" t="s">
        <v>77</v>
      </c>
      <c r="F36" s="139" t="s">
        <v>78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7" t="s">
        <v>94</v>
      </c>
      <c r="B37" s="418"/>
      <c r="C37" s="107"/>
      <c r="D37" s="107"/>
      <c r="E37" s="108">
        <f>+E38+E41</f>
        <v>0</v>
      </c>
      <c r="F37" s="109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33"/>
      <c r="B38" s="111" t="str">
        <f>B5</f>
        <v>Az aktuális évben</v>
      </c>
      <c r="C38" s="84">
        <f>+C39+C40</f>
        <v>0</v>
      </c>
      <c r="D38" s="84">
        <f>+D39+D40</f>
        <v>0</v>
      </c>
      <c r="E38" s="112">
        <f>+E39+E40</f>
        <v>0</v>
      </c>
      <c r="F38" s="113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4"/>
      <c r="B39" s="114" t="s">
        <v>96</v>
      </c>
      <c r="C39" s="101">
        <v>0</v>
      </c>
      <c r="D39" s="101">
        <v>0</v>
      </c>
      <c r="E39" s="85">
        <f>+(C39+D39)/2</f>
        <v>0</v>
      </c>
      <c r="F39" s="115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4"/>
      <c r="B40" s="114" t="s">
        <v>97</v>
      </c>
      <c r="C40" s="101">
        <v>0</v>
      </c>
      <c r="D40" s="101">
        <v>0</v>
      </c>
      <c r="E40" s="85">
        <f>+(C40+D40)/2</f>
        <v>0</v>
      </c>
      <c r="F40" s="115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4"/>
      <c r="B41" s="175" t="s">
        <v>187</v>
      </c>
      <c r="C41" s="174">
        <f>+C42+C43+C44+C45</f>
        <v>0</v>
      </c>
      <c r="D41" s="174">
        <f>+D42+D43+D44+D45</f>
        <v>0</v>
      </c>
      <c r="E41" s="174">
        <f>SUM(E42:E45)</f>
        <v>0</v>
      </c>
      <c r="F41" s="172">
        <f>SUM(F42:F45)</f>
        <v>0</v>
      </c>
      <c r="G41" s="1"/>
      <c r="H41" s="1"/>
      <c r="I41" s="1"/>
    </row>
    <row r="42" spans="1:14" ht="18" x14ac:dyDescent="0.2">
      <c r="A42" s="434"/>
      <c r="B42" s="116">
        <v>2013</v>
      </c>
      <c r="C42" s="101">
        <v>0</v>
      </c>
      <c r="D42" s="101">
        <v>0</v>
      </c>
      <c r="E42" s="125">
        <f>+(C42+D42)/2</f>
        <v>0</v>
      </c>
      <c r="F42" s="117">
        <f>E42/1.035</f>
        <v>0</v>
      </c>
      <c r="G42" s="1"/>
      <c r="H42" s="1"/>
      <c r="I42" s="1"/>
    </row>
    <row r="43" spans="1:14" ht="18" x14ac:dyDescent="0.2">
      <c r="A43" s="435"/>
      <c r="B43" s="171">
        <f>+B42+1</f>
        <v>2014</v>
      </c>
      <c r="C43" s="101">
        <v>0</v>
      </c>
      <c r="D43" s="101">
        <v>0</v>
      </c>
      <c r="E43" s="125">
        <f>+(C43+D43)/2</f>
        <v>0</v>
      </c>
      <c r="F43" s="117">
        <f>E43/1.035^2</f>
        <v>0</v>
      </c>
      <c r="G43" s="1"/>
      <c r="H43" s="1"/>
      <c r="I43" s="1"/>
    </row>
    <row r="44" spans="1:14" ht="18" x14ac:dyDescent="0.2">
      <c r="A44" s="192"/>
      <c r="B44" s="171">
        <f t="shared" ref="B44:B45" si="1">+B43+1</f>
        <v>2015</v>
      </c>
      <c r="C44" s="189">
        <v>0</v>
      </c>
      <c r="D44" s="189">
        <v>0</v>
      </c>
      <c r="E44" s="125">
        <f>+(C44+D44)/2</f>
        <v>0</v>
      </c>
      <c r="F44" s="117">
        <f>E44/1.035^3</f>
        <v>0</v>
      </c>
      <c r="G44" s="1"/>
      <c r="H44" s="1"/>
      <c r="I44" s="1"/>
    </row>
    <row r="45" spans="1:14" ht="18" x14ac:dyDescent="0.2">
      <c r="A45" s="192"/>
      <c r="B45" s="171">
        <f t="shared" si="1"/>
        <v>2016</v>
      </c>
      <c r="C45" s="189">
        <v>0</v>
      </c>
      <c r="D45" s="189">
        <v>0</v>
      </c>
      <c r="E45" s="125">
        <f>+(C45+D45)/2</f>
        <v>0</v>
      </c>
      <c r="F45" s="117">
        <f>E45/1.035^4</f>
        <v>0</v>
      </c>
      <c r="G45" s="1"/>
      <c r="H45" s="1"/>
      <c r="I45" s="1"/>
    </row>
    <row r="46" spans="1:14" ht="21" customHeight="1" thickBot="1" x14ac:dyDescent="0.25">
      <c r="A46" s="421" t="s">
        <v>109</v>
      </c>
      <c r="B46" s="422"/>
      <c r="C46" s="422"/>
      <c r="D46" s="422"/>
      <c r="E46" s="422"/>
      <c r="F46" s="423"/>
    </row>
    <row r="47" spans="1:14" s="6" customFormat="1" ht="15.75" x14ac:dyDescent="0.25">
      <c r="A47" s="140"/>
      <c r="B47" s="141" t="s">
        <v>99</v>
      </c>
      <c r="C47" s="141" t="s">
        <v>37</v>
      </c>
      <c r="D47" s="141" t="s">
        <v>36</v>
      </c>
      <c r="E47" s="142" t="s">
        <v>100</v>
      </c>
      <c r="F47" s="143" t="s">
        <v>101</v>
      </c>
      <c r="N47"/>
    </row>
    <row r="48" spans="1:14" s="6" customFormat="1" ht="15.75" x14ac:dyDescent="0.2">
      <c r="A48" s="144" t="s">
        <v>25</v>
      </c>
      <c r="B48" s="145"/>
      <c r="C48" s="124"/>
      <c r="D48" s="101"/>
      <c r="E48" s="85">
        <f>+C48*D48</f>
        <v>0</v>
      </c>
      <c r="F48" s="146"/>
      <c r="N48"/>
    </row>
    <row r="49" spans="1:14" s="6" customFormat="1" ht="15.75" x14ac:dyDescent="0.2">
      <c r="A49" s="144" t="s">
        <v>26</v>
      </c>
      <c r="B49" s="145"/>
      <c r="C49" s="124"/>
      <c r="D49" s="101"/>
      <c r="E49" s="85">
        <f>+C49*D49</f>
        <v>0</v>
      </c>
      <c r="F49" s="146"/>
      <c r="N49"/>
    </row>
    <row r="50" spans="1:14" s="6" customFormat="1" ht="15.75" x14ac:dyDescent="0.2">
      <c r="A50" s="144" t="s">
        <v>38</v>
      </c>
      <c r="B50" s="145"/>
      <c r="C50" s="124"/>
      <c r="D50" s="101"/>
      <c r="E50" s="85">
        <f>+C50*D50</f>
        <v>0</v>
      </c>
      <c r="F50" s="146"/>
      <c r="N50"/>
    </row>
    <row r="51" spans="1:14" s="6" customFormat="1" ht="15.75" x14ac:dyDescent="0.2">
      <c r="A51" s="144" t="s">
        <v>71</v>
      </c>
      <c r="B51" s="145"/>
      <c r="C51" s="124"/>
      <c r="D51" s="101"/>
      <c r="E51" s="85">
        <f>+C51*D51</f>
        <v>0</v>
      </c>
      <c r="F51" s="146"/>
      <c r="N51"/>
    </row>
    <row r="52" spans="1:14" s="6" customFormat="1" ht="16.5" thickBot="1" x14ac:dyDescent="0.25">
      <c r="A52" s="147" t="s">
        <v>27</v>
      </c>
      <c r="B52" s="148"/>
      <c r="C52" s="149"/>
      <c r="D52" s="150"/>
      <c r="E52" s="151">
        <f>+C52*D52</f>
        <v>0</v>
      </c>
      <c r="F52" s="152"/>
      <c r="N52"/>
    </row>
    <row r="53" spans="1:14" s="6" customFormat="1" ht="24" customHeight="1" thickBot="1" x14ac:dyDescent="0.25">
      <c r="A53" s="424" t="s">
        <v>110</v>
      </c>
      <c r="B53" s="425"/>
      <c r="C53" s="425"/>
      <c r="D53" s="425"/>
      <c r="E53" s="425"/>
      <c r="F53" s="426"/>
      <c r="N53"/>
    </row>
    <row r="54" spans="1:14" s="6" customFormat="1" ht="18.75" customHeight="1" x14ac:dyDescent="0.2">
      <c r="A54" s="427" t="s">
        <v>114</v>
      </c>
      <c r="B54" s="428"/>
      <c r="C54" s="428"/>
      <c r="D54" s="429"/>
      <c r="E54" s="430" t="s">
        <v>29</v>
      </c>
      <c r="F54" s="431"/>
      <c r="N54"/>
    </row>
    <row r="55" spans="1:14" s="6" customFormat="1" ht="18" customHeight="1" thickBot="1" x14ac:dyDescent="0.25">
      <c r="A55" s="153"/>
      <c r="B55" s="432" t="s">
        <v>111</v>
      </c>
      <c r="C55" s="432"/>
      <c r="D55" s="432"/>
      <c r="E55" s="150">
        <v>0</v>
      </c>
      <c r="F55" s="154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09" t="s">
        <v>123</v>
      </c>
      <c r="B57" s="410"/>
      <c r="C57" s="410"/>
      <c r="D57" s="410"/>
      <c r="E57" s="410"/>
      <c r="F57" s="411"/>
      <c r="N57"/>
    </row>
    <row r="58" spans="1:14" s="6" customFormat="1" ht="60.75" customHeight="1" x14ac:dyDescent="0.2">
      <c r="A58" s="406" t="s">
        <v>203</v>
      </c>
      <c r="B58" s="407"/>
      <c r="C58" s="407"/>
      <c r="D58" s="407"/>
      <c r="E58" s="407"/>
      <c r="F58" s="408"/>
      <c r="N58"/>
    </row>
    <row r="59" spans="1:14" s="6" customFormat="1" ht="18.75" customHeight="1" thickBot="1" x14ac:dyDescent="0.25">
      <c r="A59" s="400" t="s">
        <v>39</v>
      </c>
      <c r="B59" s="401"/>
      <c r="C59" s="401"/>
      <c r="D59" s="401"/>
      <c r="E59" s="437">
        <v>0</v>
      </c>
      <c r="F59" s="438"/>
      <c r="N59"/>
    </row>
    <row r="60" spans="1:14" s="6" customFormat="1" ht="14.25" customHeight="1" thickBot="1" x14ac:dyDescent="0.25">
      <c r="A60" s="445"/>
      <c r="B60" s="445"/>
      <c r="C60" s="445"/>
      <c r="D60" s="445"/>
      <c r="E60" s="445"/>
      <c r="F60" s="445"/>
      <c r="N60"/>
    </row>
    <row r="61" spans="1:14" s="6" customFormat="1" ht="24" customHeight="1" x14ac:dyDescent="0.2">
      <c r="A61" s="439" t="s">
        <v>40</v>
      </c>
      <c r="B61" s="440"/>
      <c r="C61" s="440"/>
      <c r="D61" s="440"/>
      <c r="E61" s="440"/>
      <c r="F61" s="441"/>
      <c r="N61"/>
    </row>
    <row r="62" spans="1:14" s="6" customFormat="1" ht="41.25" customHeight="1" x14ac:dyDescent="0.2">
      <c r="A62" s="442" t="s">
        <v>129</v>
      </c>
      <c r="B62" s="443"/>
      <c r="C62" s="443"/>
      <c r="D62" s="444"/>
      <c r="E62" s="430" t="s">
        <v>29</v>
      </c>
      <c r="F62" s="431"/>
      <c r="M62"/>
    </row>
    <row r="63" spans="1:14" s="6" customFormat="1" ht="58.5" customHeight="1" x14ac:dyDescent="0.2">
      <c r="A63" s="406" t="s">
        <v>112</v>
      </c>
      <c r="B63" s="407"/>
      <c r="C63" s="407"/>
      <c r="D63" s="407"/>
      <c r="E63" s="407"/>
      <c r="F63" s="408"/>
      <c r="N63"/>
    </row>
    <row r="64" spans="1:14" s="6" customFormat="1" ht="15.75" x14ac:dyDescent="0.2">
      <c r="A64" s="446" t="s">
        <v>41</v>
      </c>
      <c r="B64" s="436"/>
      <c r="C64" s="436" t="s">
        <v>42</v>
      </c>
      <c r="D64" s="334" t="s">
        <v>43</v>
      </c>
      <c r="E64" s="334"/>
      <c r="F64" s="335"/>
      <c r="N64"/>
    </row>
    <row r="65" spans="1:14" s="6" customFormat="1" ht="15.75" x14ac:dyDescent="0.2">
      <c r="A65" s="446"/>
      <c r="B65" s="436"/>
      <c r="C65" s="436"/>
      <c r="D65" s="334" t="s">
        <v>44</v>
      </c>
      <c r="E65" s="334"/>
      <c r="F65" s="335"/>
      <c r="N65"/>
    </row>
    <row r="66" spans="1:14" s="5" customFormat="1" ht="15.75" x14ac:dyDescent="0.2">
      <c r="A66" s="446"/>
      <c r="B66" s="436"/>
      <c r="C66" s="436"/>
      <c r="D66" s="114" t="s">
        <v>113</v>
      </c>
      <c r="E66" s="404">
        <v>0</v>
      </c>
      <c r="F66" s="405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46"/>
      <c r="B67" s="436"/>
      <c r="C67" s="436" t="s">
        <v>75</v>
      </c>
      <c r="D67" s="334" t="s">
        <v>43</v>
      </c>
      <c r="E67" s="334"/>
      <c r="F67" s="335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6"/>
      <c r="B68" s="436"/>
      <c r="C68" s="436"/>
      <c r="D68" s="334" t="s">
        <v>44</v>
      </c>
      <c r="E68" s="334"/>
      <c r="F68" s="335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6"/>
      <c r="B69" s="436"/>
      <c r="C69" s="436"/>
      <c r="D69" s="114" t="s">
        <v>113</v>
      </c>
      <c r="E69" s="404">
        <v>0</v>
      </c>
      <c r="F69" s="405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6"/>
      <c r="B70" s="436"/>
      <c r="C70" s="436" t="s">
        <v>76</v>
      </c>
      <c r="D70" s="334" t="s">
        <v>43</v>
      </c>
      <c r="E70" s="334"/>
      <c r="F70" s="335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6"/>
      <c r="B71" s="436"/>
      <c r="C71" s="436"/>
      <c r="D71" s="334" t="s">
        <v>44</v>
      </c>
      <c r="E71" s="334"/>
      <c r="F71" s="335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00"/>
      <c r="B72" s="401"/>
      <c r="C72" s="401"/>
      <c r="D72" s="155" t="s">
        <v>113</v>
      </c>
      <c r="E72" s="437">
        <v>0</v>
      </c>
      <c r="F72" s="438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49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C4" sqref="C4:D4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3" t="s">
        <v>148</v>
      </c>
      <c r="B1" s="484"/>
      <c r="C1" s="484"/>
      <c r="D1" s="485"/>
      <c r="E1" s="3"/>
      <c r="F1" s="3"/>
    </row>
    <row r="2" spans="1:6" ht="21" customHeight="1" thickBot="1" x14ac:dyDescent="0.25">
      <c r="A2" s="464" t="s">
        <v>45</v>
      </c>
      <c r="B2" s="465"/>
      <c r="C2" s="465"/>
      <c r="D2" s="466"/>
      <c r="E2" s="3"/>
      <c r="F2" s="3"/>
    </row>
    <row r="3" spans="1:6" ht="21" customHeight="1" x14ac:dyDescent="0.2">
      <c r="A3" s="45"/>
      <c r="B3" s="156" t="s">
        <v>17</v>
      </c>
      <c r="C3" s="157">
        <v>0</v>
      </c>
      <c r="D3" s="158" t="s">
        <v>18</v>
      </c>
    </row>
    <row r="4" spans="1:6" ht="45.75" customHeight="1" x14ac:dyDescent="0.2">
      <c r="A4" s="46"/>
      <c r="B4" s="159" t="s">
        <v>46</v>
      </c>
      <c r="C4" s="453"/>
      <c r="D4" s="454"/>
    </row>
    <row r="5" spans="1:6" ht="48.75" customHeight="1" x14ac:dyDescent="0.2">
      <c r="A5" s="467"/>
      <c r="B5" s="471"/>
      <c r="C5" s="472"/>
      <c r="D5" s="473"/>
    </row>
    <row r="6" spans="1:6" ht="48.75" customHeight="1" x14ac:dyDescent="0.2">
      <c r="A6" s="467"/>
      <c r="B6" s="456" t="s">
        <v>48</v>
      </c>
      <c r="C6" s="456"/>
      <c r="D6" s="457"/>
    </row>
    <row r="7" spans="1:6" ht="21" customHeight="1" x14ac:dyDescent="0.2">
      <c r="A7" s="46"/>
      <c r="B7" s="160" t="s">
        <v>19</v>
      </c>
      <c r="C7" s="176">
        <v>0</v>
      </c>
      <c r="D7" s="161" t="s">
        <v>18</v>
      </c>
    </row>
    <row r="8" spans="1:6" ht="45.75" customHeight="1" x14ac:dyDescent="0.2">
      <c r="A8" s="46"/>
      <c r="B8" s="159" t="s">
        <v>46</v>
      </c>
      <c r="C8" s="453"/>
      <c r="D8" s="454"/>
    </row>
    <row r="9" spans="1:6" ht="48.75" customHeight="1" x14ac:dyDescent="0.2">
      <c r="A9" s="46"/>
      <c r="B9" s="461" t="s">
        <v>49</v>
      </c>
      <c r="C9" s="462"/>
      <c r="D9" s="463"/>
    </row>
    <row r="10" spans="1:6" ht="20.25" customHeight="1" thickBot="1" x14ac:dyDescent="0.25">
      <c r="A10" s="47"/>
      <c r="B10" s="450" t="s">
        <v>167</v>
      </c>
      <c r="C10" s="451"/>
      <c r="D10" s="452"/>
    </row>
    <row r="11" spans="1:6" ht="23.25" customHeight="1" thickBot="1" x14ac:dyDescent="0.25">
      <c r="A11" s="464" t="s">
        <v>20</v>
      </c>
      <c r="B11" s="465"/>
      <c r="C11" s="465"/>
      <c r="D11" s="466"/>
    </row>
    <row r="12" spans="1:6" ht="21" customHeight="1" x14ac:dyDescent="0.2">
      <c r="A12" s="45"/>
      <c r="B12" s="447" t="s">
        <v>17</v>
      </c>
      <c r="C12" s="448"/>
      <c r="D12" s="449"/>
    </row>
    <row r="13" spans="1:6" ht="39" customHeight="1" x14ac:dyDescent="0.2">
      <c r="A13" s="46"/>
      <c r="B13" s="159" t="s">
        <v>50</v>
      </c>
      <c r="C13" s="453"/>
      <c r="D13" s="454"/>
    </row>
    <row r="14" spans="1:6" ht="48.75" customHeight="1" x14ac:dyDescent="0.2">
      <c r="A14" s="467"/>
      <c r="B14" s="471" t="s">
        <v>47</v>
      </c>
      <c r="C14" s="472"/>
      <c r="D14" s="473"/>
    </row>
    <row r="15" spans="1:6" ht="48.75" customHeight="1" x14ac:dyDescent="0.2">
      <c r="A15" s="467"/>
      <c r="B15" s="471" t="s">
        <v>48</v>
      </c>
      <c r="C15" s="472"/>
      <c r="D15" s="473"/>
    </row>
    <row r="16" spans="1:6" ht="21" customHeight="1" x14ac:dyDescent="0.2">
      <c r="A16" s="46"/>
      <c r="B16" s="478" t="s">
        <v>19</v>
      </c>
      <c r="C16" s="373"/>
      <c r="D16" s="479"/>
    </row>
    <row r="17" spans="1:4" ht="45.75" customHeight="1" x14ac:dyDescent="0.2">
      <c r="A17" s="46"/>
      <c r="B17" s="159" t="s">
        <v>50</v>
      </c>
      <c r="C17" s="453"/>
      <c r="D17" s="454"/>
    </row>
    <row r="18" spans="1:4" ht="48.75" customHeight="1" x14ac:dyDescent="0.2">
      <c r="A18" s="46"/>
      <c r="B18" s="461" t="s">
        <v>49</v>
      </c>
      <c r="C18" s="462"/>
      <c r="D18" s="463"/>
    </row>
    <row r="19" spans="1:4" ht="21" customHeight="1" thickBot="1" x14ac:dyDescent="0.25">
      <c r="A19" s="47"/>
      <c r="B19" s="450" t="s">
        <v>167</v>
      </c>
      <c r="C19" s="451"/>
      <c r="D19" s="452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4" t="s">
        <v>21</v>
      </c>
      <c r="B21" s="465"/>
      <c r="C21" s="465"/>
      <c r="D21" s="466"/>
    </row>
    <row r="22" spans="1:4" ht="21" customHeight="1" x14ac:dyDescent="0.2">
      <c r="A22" s="45"/>
      <c r="B22" s="448" t="s">
        <v>17</v>
      </c>
      <c r="C22" s="448"/>
      <c r="D22" s="449"/>
    </row>
    <row r="23" spans="1:4" ht="45.75" customHeight="1" x14ac:dyDescent="0.2">
      <c r="A23" s="46"/>
      <c r="B23" s="162" t="s">
        <v>183</v>
      </c>
      <c r="C23" s="453"/>
      <c r="D23" s="454"/>
    </row>
    <row r="24" spans="1:4" ht="48.75" customHeight="1" x14ac:dyDescent="0.2">
      <c r="A24" s="467"/>
      <c r="B24" s="462" t="s">
        <v>47</v>
      </c>
      <c r="C24" s="462"/>
      <c r="D24" s="463"/>
    </row>
    <row r="25" spans="1:4" ht="48.75" customHeight="1" x14ac:dyDescent="0.2">
      <c r="A25" s="468"/>
      <c r="B25" s="471" t="s">
        <v>48</v>
      </c>
      <c r="C25" s="472"/>
      <c r="D25" s="473"/>
    </row>
    <row r="26" spans="1:4" ht="21" customHeight="1" x14ac:dyDescent="0.2">
      <c r="A26" s="46"/>
      <c r="B26" s="480" t="s">
        <v>19</v>
      </c>
      <c r="C26" s="481"/>
      <c r="D26" s="482"/>
    </row>
    <row r="27" spans="1:4" ht="50.25" customHeight="1" x14ac:dyDescent="0.2">
      <c r="A27" s="46"/>
      <c r="B27" s="163" t="s">
        <v>183</v>
      </c>
      <c r="C27" s="469"/>
      <c r="D27" s="470"/>
    </row>
    <row r="28" spans="1:4" ht="48.75" customHeight="1" x14ac:dyDescent="0.2">
      <c r="A28" s="46"/>
      <c r="B28" s="474" t="s">
        <v>49</v>
      </c>
      <c r="C28" s="456"/>
      <c r="D28" s="457"/>
    </row>
    <row r="29" spans="1:4" ht="21" customHeight="1" thickBot="1" x14ac:dyDescent="0.25">
      <c r="A29" s="47"/>
      <c r="B29" s="450" t="s">
        <v>167</v>
      </c>
      <c r="C29" s="451"/>
      <c r="D29" s="452"/>
    </row>
    <row r="30" spans="1:4" ht="15" customHeight="1" thickBot="1" x14ac:dyDescent="0.25">
      <c r="A30" s="475"/>
      <c r="B30" s="476"/>
      <c r="C30" s="476"/>
      <c r="D30" s="477"/>
    </row>
    <row r="31" spans="1:4" ht="21.75" customHeight="1" x14ac:dyDescent="0.2">
      <c r="A31" s="458" t="s">
        <v>57</v>
      </c>
      <c r="B31" s="459"/>
      <c r="C31" s="459"/>
      <c r="D31" s="460"/>
    </row>
    <row r="32" spans="1:4" ht="35.25" customHeight="1" x14ac:dyDescent="0.2">
      <c r="A32" s="343" t="s">
        <v>14</v>
      </c>
      <c r="B32" s="344"/>
      <c r="C32" s="344"/>
      <c r="D32" s="170" t="s">
        <v>67</v>
      </c>
    </row>
    <row r="33" spans="1:4" ht="77.25" customHeight="1" x14ac:dyDescent="0.2">
      <c r="A33" s="455" t="s">
        <v>16</v>
      </c>
      <c r="B33" s="456"/>
      <c r="C33" s="456"/>
      <c r="D33" s="457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E46" sqref="E46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6" t="s">
        <v>147</v>
      </c>
      <c r="B1" s="517"/>
      <c r="C1" s="517"/>
      <c r="D1" s="517"/>
      <c r="E1" s="517"/>
      <c r="F1" s="518"/>
    </row>
    <row r="2" spans="1:6" ht="18" x14ac:dyDescent="0.2">
      <c r="A2" s="545" t="s">
        <v>170</v>
      </c>
      <c r="B2" s="546"/>
      <c r="C2" s="546"/>
      <c r="D2" s="546"/>
      <c r="E2" s="546"/>
      <c r="F2" s="547"/>
    </row>
    <row r="3" spans="1:6" ht="21" customHeight="1" x14ac:dyDescent="0.2">
      <c r="A3" s="486" t="s">
        <v>171</v>
      </c>
      <c r="B3" s="487"/>
      <c r="C3" s="487"/>
      <c r="D3" s="332" t="s">
        <v>29</v>
      </c>
      <c r="E3" s="332"/>
      <c r="F3" s="333"/>
    </row>
    <row r="4" spans="1:6" ht="18" customHeight="1" x14ac:dyDescent="0.2">
      <c r="A4" s="491" t="s">
        <v>166</v>
      </c>
      <c r="B4" s="492"/>
      <c r="C4" s="492"/>
      <c r="D4" s="492"/>
      <c r="E4" s="492"/>
      <c r="F4" s="493"/>
    </row>
    <row r="5" spans="1:6" ht="38.25" customHeight="1" x14ac:dyDescent="0.2">
      <c r="A5" s="53" t="s">
        <v>161</v>
      </c>
      <c r="B5" s="49" t="s">
        <v>156</v>
      </c>
      <c r="C5" s="49" t="s">
        <v>168</v>
      </c>
      <c r="D5" s="49" t="s">
        <v>157</v>
      </c>
      <c r="E5" s="49" t="s">
        <v>158</v>
      </c>
      <c r="F5" s="54" t="s">
        <v>159</v>
      </c>
    </row>
    <row r="6" spans="1:6" ht="27.75" customHeight="1" x14ac:dyDescent="0.2">
      <c r="A6" s="53" t="s">
        <v>162</v>
      </c>
      <c r="B6" s="49" t="s">
        <v>163</v>
      </c>
      <c r="C6" s="49" t="s">
        <v>164</v>
      </c>
      <c r="D6" s="49" t="s">
        <v>165</v>
      </c>
      <c r="E6" s="49" t="s">
        <v>160</v>
      </c>
      <c r="F6" s="164"/>
    </row>
    <row r="7" spans="1:6" ht="73.5" customHeight="1" x14ac:dyDescent="0.2">
      <c r="A7" s="488" t="s">
        <v>172</v>
      </c>
      <c r="B7" s="489"/>
      <c r="C7" s="489"/>
      <c r="D7" s="489"/>
      <c r="E7" s="489"/>
      <c r="F7" s="490"/>
    </row>
    <row r="8" spans="1:6" ht="18.75" customHeight="1" x14ac:dyDescent="0.2">
      <c r="A8" s="542" t="s">
        <v>91</v>
      </c>
      <c r="B8" s="543"/>
      <c r="C8" s="543"/>
      <c r="D8" s="543"/>
      <c r="E8" s="543"/>
      <c r="F8" s="544"/>
    </row>
    <row r="9" spans="1:6" ht="33" customHeight="1" x14ac:dyDescent="0.2">
      <c r="A9" s="536" t="s">
        <v>126</v>
      </c>
      <c r="B9" s="541"/>
      <c r="C9" s="537"/>
      <c r="D9" s="332" t="s">
        <v>29</v>
      </c>
      <c r="E9" s="332"/>
      <c r="F9" s="333"/>
    </row>
    <row r="10" spans="1:6" ht="86.25" customHeight="1" x14ac:dyDescent="0.2">
      <c r="A10" s="488" t="s">
        <v>173</v>
      </c>
      <c r="B10" s="489"/>
      <c r="C10" s="489"/>
      <c r="D10" s="489"/>
      <c r="E10" s="489"/>
      <c r="F10" s="490"/>
    </row>
    <row r="11" spans="1:6" ht="20.25" customHeight="1" x14ac:dyDescent="0.2">
      <c r="A11" s="520" t="s">
        <v>59</v>
      </c>
      <c r="B11" s="521"/>
      <c r="C11" s="522"/>
      <c r="D11" s="523" t="s">
        <v>29</v>
      </c>
      <c r="E11" s="524"/>
      <c r="F11" s="525"/>
    </row>
    <row r="12" spans="1:6" ht="89.25" customHeight="1" thickBot="1" x14ac:dyDescent="0.25">
      <c r="A12" s="500" t="s">
        <v>135</v>
      </c>
      <c r="B12" s="501"/>
      <c r="C12" s="501"/>
      <c r="D12" s="501"/>
      <c r="E12" s="501"/>
      <c r="F12" s="502"/>
    </row>
    <row r="13" spans="1:6" ht="15" customHeight="1" thickBot="1" x14ac:dyDescent="0.25">
      <c r="A13" s="519"/>
      <c r="B13" s="519"/>
      <c r="C13" s="519"/>
      <c r="D13" s="519"/>
      <c r="E13" s="519"/>
      <c r="F13" s="519"/>
    </row>
    <row r="14" spans="1:6" ht="23.25" customHeight="1" thickBot="1" x14ac:dyDescent="0.25">
      <c r="A14" s="529" t="s">
        <v>132</v>
      </c>
      <c r="B14" s="530"/>
      <c r="C14" s="530"/>
      <c r="D14" s="530"/>
      <c r="E14" s="530"/>
      <c r="F14" s="531"/>
    </row>
    <row r="15" spans="1:6" ht="20.25" customHeight="1" x14ac:dyDescent="0.2">
      <c r="A15" s="532" t="s">
        <v>184</v>
      </c>
      <c r="B15" s="533"/>
      <c r="C15" s="533"/>
      <c r="D15" s="165" t="s">
        <v>29</v>
      </c>
      <c r="E15" s="534">
        <v>40819</v>
      </c>
      <c r="F15" s="535"/>
    </row>
    <row r="16" spans="1:6" ht="39" customHeight="1" x14ac:dyDescent="0.2">
      <c r="A16" s="536" t="s">
        <v>61</v>
      </c>
      <c r="B16" s="537"/>
      <c r="C16" s="538"/>
      <c r="D16" s="539"/>
      <c r="E16" s="539"/>
      <c r="F16" s="540"/>
    </row>
    <row r="17" spans="1:6" ht="78" customHeight="1" thickBot="1" x14ac:dyDescent="0.25">
      <c r="A17" s="500" t="s">
        <v>62</v>
      </c>
      <c r="B17" s="501"/>
      <c r="C17" s="501"/>
      <c r="D17" s="501"/>
      <c r="E17" s="501"/>
      <c r="F17" s="502"/>
    </row>
    <row r="18" spans="1:6" ht="18.75" customHeight="1" thickBot="1" x14ac:dyDescent="0.25">
      <c r="A18" s="526"/>
      <c r="B18" s="527"/>
      <c r="C18" s="527"/>
      <c r="D18" s="527"/>
      <c r="E18" s="527"/>
      <c r="F18" s="528"/>
    </row>
    <row r="19" spans="1:6" ht="31.5" customHeight="1" thickBot="1" x14ac:dyDescent="0.25">
      <c r="A19" s="503" t="s">
        <v>143</v>
      </c>
      <c r="B19" s="504"/>
      <c r="C19" s="504"/>
      <c r="D19" s="504"/>
      <c r="E19" s="504"/>
      <c r="F19" s="505"/>
    </row>
    <row r="20" spans="1:6" ht="15" customHeight="1" x14ac:dyDescent="0.2">
      <c r="A20" s="506" t="s">
        <v>30</v>
      </c>
      <c r="B20" s="508" t="s">
        <v>31</v>
      </c>
      <c r="C20" s="508"/>
      <c r="D20" s="509" t="s">
        <v>63</v>
      </c>
      <c r="E20" s="510"/>
      <c r="F20" s="511"/>
    </row>
    <row r="21" spans="1:6" ht="30.75" customHeight="1" x14ac:dyDescent="0.25">
      <c r="A21" s="507"/>
      <c r="B21" s="494" t="s">
        <v>190</v>
      </c>
      <c r="C21" s="494"/>
      <c r="D21" s="512" t="s">
        <v>192</v>
      </c>
      <c r="E21" s="513"/>
      <c r="F21" s="514"/>
    </row>
    <row r="22" spans="1:6" ht="32.25" customHeight="1" x14ac:dyDescent="0.25">
      <c r="A22" s="507"/>
      <c r="B22" s="494" t="s">
        <v>74</v>
      </c>
      <c r="C22" s="494"/>
      <c r="D22" s="515"/>
      <c r="E22" s="513"/>
      <c r="F22" s="514"/>
    </row>
    <row r="23" spans="1:6" ht="37.5" customHeight="1" x14ac:dyDescent="0.2">
      <c r="A23" s="166" t="s">
        <v>64</v>
      </c>
      <c r="B23" s="494" t="s">
        <v>191</v>
      </c>
      <c r="C23" s="494"/>
      <c r="D23" s="494"/>
      <c r="E23" s="495" t="s">
        <v>65</v>
      </c>
      <c r="F23" s="496"/>
    </row>
    <row r="24" spans="1:6" ht="41.25" customHeight="1" thickBot="1" x14ac:dyDescent="0.25">
      <c r="A24" s="167" t="s">
        <v>32</v>
      </c>
      <c r="B24" s="497" t="s">
        <v>213</v>
      </c>
      <c r="C24" s="497"/>
      <c r="D24" s="497"/>
      <c r="E24" s="498" t="s">
        <v>65</v>
      </c>
      <c r="F24" s="499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E3" sqref="E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0" t="s">
        <v>150</v>
      </c>
      <c r="B1" s="551"/>
      <c r="C1" s="3"/>
      <c r="D1" s="3"/>
      <c r="E1" s="3"/>
    </row>
    <row r="2" spans="1:5" s="30" customFormat="1" ht="58.5" customHeight="1" x14ac:dyDescent="0.2">
      <c r="A2" s="50" t="s">
        <v>151</v>
      </c>
      <c r="B2" s="50" t="s">
        <v>152</v>
      </c>
      <c r="C2" s="3"/>
      <c r="D2" s="3"/>
      <c r="E2" s="3"/>
    </row>
    <row r="3" spans="1:5" ht="135" customHeight="1" thickBot="1" x14ac:dyDescent="0.25">
      <c r="A3" s="194" t="s">
        <v>193</v>
      </c>
      <c r="B3" s="197" t="s">
        <v>207</v>
      </c>
    </row>
    <row r="4" spans="1:5" s="30" customFormat="1" ht="45" customHeight="1" x14ac:dyDescent="0.2">
      <c r="A4" s="548" t="s">
        <v>153</v>
      </c>
      <c r="B4" s="549"/>
    </row>
    <row r="5" spans="1:5" ht="26.25" customHeight="1" x14ac:dyDescent="0.2">
      <c r="A5" s="52" t="s">
        <v>154</v>
      </c>
      <c r="B5" s="51" t="s">
        <v>155</v>
      </c>
    </row>
    <row r="6" spans="1:5" ht="132" customHeight="1" thickBot="1" x14ac:dyDescent="0.25">
      <c r="A6" s="195" t="s">
        <v>201</v>
      </c>
      <c r="B6" s="198" t="s">
        <v>206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66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67</v>
      </c>
      <c r="H4" s="29"/>
      <c r="I4" s="29"/>
      <c r="J4" s="29" t="s">
        <v>29</v>
      </c>
      <c r="K4" s="29"/>
      <c r="L4" s="29" t="s">
        <v>68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69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70</v>
      </c>
      <c r="B9" s="29"/>
      <c r="C9" s="29"/>
      <c r="D9" s="29" t="s">
        <v>73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1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121</v>
      </c>
      <c r="B21" s="29"/>
      <c r="C21" s="29"/>
      <c r="D21" s="29"/>
      <c r="E21" s="6" t="s">
        <v>174</v>
      </c>
      <c r="F21" s="29"/>
      <c r="G21" s="29"/>
      <c r="H21" s="6" t="s">
        <v>179</v>
      </c>
      <c r="I21" s="29"/>
      <c r="J21" s="29"/>
      <c r="K21" s="29"/>
      <c r="L21" s="29"/>
      <c r="M21" s="29"/>
    </row>
    <row r="22" spans="1:15" x14ac:dyDescent="0.2">
      <c r="A22" s="29" t="s">
        <v>118</v>
      </c>
      <c r="B22" s="29"/>
      <c r="C22" s="29"/>
      <c r="D22" s="29"/>
      <c r="E22" s="6" t="s">
        <v>175</v>
      </c>
      <c r="F22" s="29"/>
      <c r="G22" s="29"/>
      <c r="H22" s="6" t="s">
        <v>180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119</v>
      </c>
      <c r="B23" s="29"/>
      <c r="C23" s="29"/>
      <c r="D23" s="29"/>
      <c r="E23" s="6" t="s">
        <v>176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120</v>
      </c>
      <c r="B24" s="29"/>
      <c r="C24" s="29"/>
      <c r="D24" s="29"/>
      <c r="E24" s="6" t="s">
        <v>177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178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118</v>
      </c>
      <c r="B26" s="29"/>
      <c r="C26" s="29"/>
      <c r="D26" s="29"/>
      <c r="E26" s="6" t="s">
        <v>85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85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4" t="s">
        <v>182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6"/>
    </row>
    <row r="2" spans="1:16" x14ac:dyDescent="0.2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6"/>
    </row>
    <row r="3" spans="1:16" x14ac:dyDescent="0.2">
      <c r="A3" s="554"/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6"/>
    </row>
    <row r="4" spans="1:16" x14ac:dyDescent="0.2">
      <c r="A4" s="554"/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554"/>
      <c r="P4" s="56"/>
    </row>
    <row r="5" spans="1:16" x14ac:dyDescent="0.2">
      <c r="A5" s="554"/>
      <c r="B5" s="554"/>
      <c r="C5" s="554"/>
      <c r="D5" s="554"/>
      <c r="E5" s="554"/>
      <c r="F5" s="554"/>
      <c r="G5" s="554"/>
      <c r="H5" s="554"/>
      <c r="I5" s="554"/>
      <c r="J5" s="554"/>
      <c r="K5" s="554"/>
      <c r="L5" s="554"/>
      <c r="M5" s="554"/>
      <c r="N5" s="554"/>
      <c r="O5" s="554"/>
      <c r="P5" s="56"/>
    </row>
    <row r="6" spans="1:16" x14ac:dyDescent="0.2">
      <c r="A6" s="554"/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6"/>
    </row>
    <row r="7" spans="1:16" x14ac:dyDescent="0.2">
      <c r="A7" s="555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  <c r="N7" s="555"/>
      <c r="O7" s="555"/>
      <c r="P7" s="56"/>
    </row>
    <row r="8" spans="1:16" ht="31.5" customHeight="1" x14ac:dyDescent="0.2">
      <c r="A8" s="553" t="s">
        <v>181</v>
      </c>
      <c r="B8" s="553"/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10"/>
    </row>
    <row r="9" spans="1:16" ht="81" customHeight="1" x14ac:dyDescent="0.2">
      <c r="A9" s="556" t="s">
        <v>185</v>
      </c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  <c r="N9" s="557"/>
      <c r="O9" s="557"/>
      <c r="P9" s="557"/>
    </row>
    <row r="10" spans="1:16" x14ac:dyDescent="0.2">
      <c r="A10" s="552"/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2"/>
      <c r="N10" s="552"/>
      <c r="O10" s="552"/>
      <c r="P10" s="552"/>
    </row>
    <row r="11" spans="1:16" x14ac:dyDescent="0.2">
      <c r="A11" s="552"/>
      <c r="B11" s="552"/>
      <c r="C11" s="552"/>
      <c r="D11" s="552"/>
      <c r="E11" s="552"/>
      <c r="F11" s="552"/>
      <c r="G11" s="552"/>
      <c r="H11" s="552"/>
      <c r="I11" s="552"/>
      <c r="J11" s="552"/>
      <c r="K11" s="552"/>
      <c r="L11" s="552"/>
      <c r="M11" s="552"/>
      <c r="N11" s="552"/>
      <c r="O11" s="552"/>
      <c r="P11" s="552"/>
    </row>
    <row r="12" spans="1:16" x14ac:dyDescent="0.2">
      <c r="A12" s="552"/>
      <c r="B12" s="552"/>
      <c r="C12" s="552"/>
      <c r="D12" s="552"/>
      <c r="E12" s="552"/>
      <c r="F12" s="552"/>
      <c r="G12" s="552"/>
      <c r="H12" s="552"/>
      <c r="I12" s="552"/>
      <c r="J12" s="552"/>
      <c r="K12" s="552"/>
      <c r="L12" s="552"/>
      <c r="M12" s="552"/>
      <c r="N12" s="552"/>
      <c r="O12" s="552"/>
      <c r="P12" s="552"/>
    </row>
    <row r="13" spans="1:16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552"/>
      <c r="K13" s="552"/>
      <c r="L13" s="552"/>
      <c r="M13" s="552"/>
      <c r="N13" s="552"/>
      <c r="O13" s="552"/>
      <c r="P13" s="552"/>
    </row>
    <row r="14" spans="1:16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2"/>
    </row>
    <row r="15" spans="1:16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</row>
    <row r="16" spans="1:16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  <c r="K16" s="552"/>
      <c r="L16" s="552"/>
      <c r="M16" s="552"/>
      <c r="N16" s="552"/>
      <c r="O16" s="552"/>
      <c r="P16" s="552"/>
    </row>
    <row r="17" spans="1:16" x14ac:dyDescent="0.2">
      <c r="A17" s="552"/>
      <c r="B17" s="552"/>
      <c r="C17" s="552"/>
      <c r="D17" s="552"/>
      <c r="E17" s="552"/>
      <c r="F17" s="552"/>
      <c r="G17" s="552"/>
      <c r="H17" s="552"/>
      <c r="I17" s="552"/>
      <c r="J17" s="552"/>
      <c r="K17" s="552"/>
      <c r="L17" s="552"/>
      <c r="M17" s="552"/>
      <c r="N17" s="552"/>
      <c r="O17" s="552"/>
      <c r="P17" s="552"/>
    </row>
    <row r="18" spans="1:16" x14ac:dyDescent="0.2">
      <c r="A18" s="552"/>
      <c r="B18" s="552"/>
      <c r="C18" s="552"/>
      <c r="D18" s="552"/>
      <c r="E18" s="552"/>
      <c r="F18" s="552"/>
      <c r="G18" s="552"/>
      <c r="H18" s="552"/>
      <c r="I18" s="552"/>
      <c r="J18" s="552"/>
      <c r="K18" s="552"/>
      <c r="L18" s="552"/>
      <c r="M18" s="552"/>
      <c r="N18" s="552"/>
      <c r="O18" s="552"/>
      <c r="P18" s="552"/>
    </row>
    <row r="19" spans="1:16" x14ac:dyDescent="0.2">
      <c r="A19" s="552"/>
      <c r="B19" s="552"/>
      <c r="C19" s="552"/>
      <c r="D19" s="552"/>
      <c r="E19" s="552"/>
      <c r="F19" s="552"/>
      <c r="G19" s="552"/>
      <c r="H19" s="552"/>
      <c r="I19" s="552"/>
      <c r="J19" s="552"/>
      <c r="K19" s="552"/>
      <c r="L19" s="552"/>
      <c r="M19" s="552"/>
      <c r="N19" s="552"/>
      <c r="O19" s="552"/>
      <c r="P19" s="552"/>
    </row>
    <row r="20" spans="1:16" x14ac:dyDescent="0.2">
      <c r="A20" s="552"/>
      <c r="B20" s="552"/>
      <c r="C20" s="552"/>
      <c r="D20" s="552"/>
      <c r="E20" s="552"/>
      <c r="F20" s="552"/>
      <c r="G20" s="552"/>
      <c r="H20" s="552"/>
      <c r="I20" s="552"/>
      <c r="J20" s="552"/>
      <c r="K20" s="552"/>
      <c r="L20" s="552"/>
      <c r="M20" s="552"/>
      <c r="N20" s="552"/>
      <c r="O20" s="552"/>
      <c r="P20" s="552"/>
    </row>
    <row r="21" spans="1:16" x14ac:dyDescent="0.2">
      <c r="A21" s="552"/>
      <c r="B21" s="552"/>
      <c r="C21" s="552"/>
      <c r="D21" s="552"/>
      <c r="E21" s="552"/>
      <c r="F21" s="552"/>
      <c r="G21" s="552"/>
      <c r="H21" s="552"/>
      <c r="I21" s="552"/>
      <c r="J21" s="552"/>
      <c r="K21" s="552"/>
      <c r="L21" s="552"/>
      <c r="M21" s="552"/>
      <c r="N21" s="552"/>
      <c r="O21" s="552"/>
      <c r="P21" s="552"/>
    </row>
    <row r="22" spans="1:16" x14ac:dyDescent="0.2">
      <c r="A22" s="552"/>
      <c r="B22" s="552"/>
      <c r="C22" s="552"/>
      <c r="D22" s="552"/>
      <c r="E22" s="552"/>
      <c r="F22" s="552"/>
      <c r="G22" s="552"/>
      <c r="H22" s="552"/>
      <c r="I22" s="552"/>
      <c r="J22" s="552"/>
      <c r="K22" s="552"/>
      <c r="L22" s="552"/>
      <c r="M22" s="552"/>
      <c r="N22" s="552"/>
      <c r="O22" s="552"/>
      <c r="P22" s="552"/>
    </row>
    <row r="23" spans="1:16" x14ac:dyDescent="0.2">
      <c r="A23" s="552"/>
      <c r="B23" s="552"/>
      <c r="C23" s="552"/>
      <c r="D23" s="552"/>
      <c r="E23" s="552"/>
      <c r="F23" s="552"/>
      <c r="G23" s="552"/>
      <c r="H23" s="552"/>
      <c r="I23" s="552"/>
      <c r="J23" s="552"/>
      <c r="K23" s="552"/>
      <c r="L23" s="552"/>
      <c r="M23" s="552"/>
      <c r="N23" s="552"/>
      <c r="O23" s="552"/>
      <c r="P23" s="552"/>
    </row>
    <row r="24" spans="1:16" x14ac:dyDescent="0.2">
      <c r="A24" s="552"/>
      <c r="B24" s="552"/>
      <c r="C24" s="552"/>
      <c r="D24" s="552"/>
      <c r="E24" s="552"/>
      <c r="F24" s="552"/>
      <c r="G24" s="552"/>
      <c r="H24" s="552"/>
      <c r="I24" s="552"/>
      <c r="J24" s="552"/>
      <c r="K24" s="552"/>
      <c r="L24" s="552"/>
      <c r="M24" s="552"/>
      <c r="N24" s="552"/>
      <c r="O24" s="552"/>
      <c r="P24" s="552"/>
    </row>
    <row r="25" spans="1:16" x14ac:dyDescent="0.2">
      <c r="A25" s="552"/>
      <c r="B25" s="552"/>
      <c r="C25" s="552"/>
      <c r="D25" s="552"/>
      <c r="E25" s="552"/>
      <c r="F25" s="552"/>
      <c r="G25" s="552"/>
      <c r="H25" s="552"/>
      <c r="I25" s="552"/>
      <c r="J25" s="552"/>
      <c r="K25" s="552"/>
      <c r="L25" s="552"/>
      <c r="M25" s="552"/>
      <c r="N25" s="552"/>
      <c r="O25" s="552"/>
      <c r="P25" s="552"/>
    </row>
    <row r="26" spans="1:16" x14ac:dyDescent="0.2">
      <c r="A26" s="552"/>
      <c r="B26" s="552"/>
      <c r="C26" s="552"/>
      <c r="D26" s="552"/>
      <c r="E26" s="552"/>
      <c r="F26" s="552"/>
      <c r="G26" s="552"/>
      <c r="H26" s="552"/>
      <c r="I26" s="552"/>
      <c r="J26" s="552"/>
      <c r="K26" s="552"/>
      <c r="L26" s="552"/>
      <c r="M26" s="552"/>
      <c r="N26" s="552"/>
      <c r="O26" s="552"/>
      <c r="P26" s="552"/>
    </row>
    <row r="27" spans="1:16" x14ac:dyDescent="0.2">
      <c r="A27" s="552"/>
      <c r="B27" s="552"/>
      <c r="C27" s="552"/>
      <c r="D27" s="552"/>
      <c r="E27" s="552"/>
      <c r="F27" s="552"/>
      <c r="G27" s="552"/>
      <c r="H27" s="552"/>
      <c r="I27" s="552"/>
      <c r="J27" s="552"/>
      <c r="K27" s="552"/>
      <c r="L27" s="552"/>
      <c r="M27" s="552"/>
      <c r="N27" s="552"/>
      <c r="O27" s="552"/>
      <c r="P27" s="552"/>
    </row>
    <row r="28" spans="1:16" x14ac:dyDescent="0.2">
      <c r="A28" s="552"/>
      <c r="B28" s="552"/>
      <c r="C28" s="552"/>
      <c r="D28" s="552"/>
      <c r="E28" s="552"/>
      <c r="F28" s="552"/>
      <c r="G28" s="552"/>
      <c r="H28" s="552"/>
      <c r="I28" s="552"/>
      <c r="J28" s="552"/>
      <c r="K28" s="552"/>
      <c r="L28" s="552"/>
      <c r="M28" s="552"/>
      <c r="N28" s="552"/>
      <c r="O28" s="552"/>
      <c r="P28" s="552"/>
    </row>
    <row r="29" spans="1:16" x14ac:dyDescent="0.2">
      <c r="A29" s="552"/>
      <c r="B29" s="552"/>
      <c r="C29" s="552"/>
      <c r="D29" s="552"/>
      <c r="E29" s="552"/>
      <c r="F29" s="552"/>
      <c r="G29" s="552"/>
      <c r="H29" s="552"/>
      <c r="I29" s="552"/>
      <c r="J29" s="552"/>
      <c r="K29" s="552"/>
      <c r="L29" s="552"/>
      <c r="M29" s="552"/>
      <c r="N29" s="552"/>
      <c r="O29" s="552"/>
      <c r="P29" s="552"/>
    </row>
    <row r="30" spans="1:16" x14ac:dyDescent="0.2">
      <c r="A30" s="552"/>
      <c r="B30" s="552"/>
      <c r="C30" s="552"/>
      <c r="D30" s="552"/>
      <c r="E30" s="552"/>
      <c r="F30" s="552"/>
      <c r="G30" s="552"/>
      <c r="H30" s="552"/>
      <c r="I30" s="552"/>
      <c r="J30" s="552"/>
      <c r="K30" s="552"/>
      <c r="L30" s="552"/>
      <c r="M30" s="552"/>
      <c r="N30" s="552"/>
      <c r="O30" s="552"/>
      <c r="P30" s="552"/>
    </row>
    <row r="31" spans="1:16" x14ac:dyDescent="0.2">
      <c r="A31" s="552"/>
      <c r="B31" s="552"/>
      <c r="C31" s="552"/>
      <c r="D31" s="552"/>
      <c r="E31" s="552"/>
      <c r="F31" s="552"/>
      <c r="G31" s="552"/>
      <c r="H31" s="552"/>
      <c r="I31" s="552"/>
      <c r="J31" s="552"/>
      <c r="K31" s="552"/>
      <c r="L31" s="552"/>
      <c r="M31" s="552"/>
      <c r="N31" s="552"/>
      <c r="O31" s="552"/>
      <c r="P31" s="552"/>
    </row>
    <row r="32" spans="1:16" x14ac:dyDescent="0.2">
      <c r="A32" s="552"/>
      <c r="B32" s="552"/>
      <c r="C32" s="552"/>
      <c r="D32" s="552"/>
      <c r="E32" s="552"/>
      <c r="F32" s="552"/>
      <c r="G32" s="552"/>
      <c r="H32" s="552"/>
      <c r="I32" s="552"/>
      <c r="J32" s="552"/>
      <c r="K32" s="552"/>
      <c r="L32" s="552"/>
      <c r="M32" s="552"/>
      <c r="N32" s="552"/>
      <c r="O32" s="552"/>
      <c r="P32" s="552"/>
    </row>
    <row r="33" spans="1:16" x14ac:dyDescent="0.2">
      <c r="A33" s="552"/>
      <c r="B33" s="552"/>
      <c r="C33" s="552"/>
      <c r="D33" s="552"/>
      <c r="E33" s="552"/>
      <c r="F33" s="552"/>
      <c r="G33" s="552"/>
      <c r="H33" s="552"/>
      <c r="I33" s="552"/>
      <c r="J33" s="552"/>
      <c r="K33" s="552"/>
      <c r="L33" s="552"/>
      <c r="M33" s="552"/>
      <c r="N33" s="552"/>
      <c r="O33" s="552"/>
      <c r="P33" s="552"/>
    </row>
    <row r="34" spans="1:16" x14ac:dyDescent="0.2">
      <c r="A34" s="552"/>
      <c r="B34" s="552"/>
      <c r="C34" s="552"/>
      <c r="D34" s="552"/>
      <c r="E34" s="552"/>
      <c r="F34" s="552"/>
      <c r="G34" s="552"/>
      <c r="H34" s="552"/>
      <c r="I34" s="552"/>
      <c r="J34" s="552"/>
      <c r="K34" s="552"/>
      <c r="L34" s="552"/>
      <c r="M34" s="552"/>
      <c r="N34" s="552"/>
      <c r="O34" s="552"/>
      <c r="P34" s="552"/>
    </row>
    <row r="35" spans="1:16" x14ac:dyDescent="0.2">
      <c r="A35" s="552"/>
      <c r="B35" s="552"/>
      <c r="C35" s="552"/>
      <c r="D35" s="552"/>
      <c r="E35" s="552"/>
      <c r="F35" s="552"/>
      <c r="G35" s="552"/>
      <c r="H35" s="552"/>
      <c r="I35" s="552"/>
      <c r="J35" s="552"/>
      <c r="K35" s="552"/>
      <c r="L35" s="552"/>
      <c r="M35" s="552"/>
      <c r="N35" s="552"/>
      <c r="O35" s="552"/>
      <c r="P35" s="552"/>
    </row>
    <row r="36" spans="1:16" x14ac:dyDescent="0.2">
      <c r="A36" s="552"/>
      <c r="B36" s="552"/>
      <c r="C36" s="552"/>
      <c r="D36" s="552"/>
      <c r="E36" s="552"/>
      <c r="F36" s="552"/>
      <c r="G36" s="552"/>
      <c r="H36" s="552"/>
      <c r="I36" s="552"/>
      <c r="J36" s="552"/>
      <c r="K36" s="552"/>
      <c r="L36" s="552"/>
      <c r="M36" s="552"/>
      <c r="N36" s="552"/>
      <c r="O36" s="552"/>
      <c r="P36" s="552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 Anikó</dc:creator>
  <cp:lastModifiedBy>Tóth-Zsámboki Gábor</cp:lastModifiedBy>
  <cp:lastPrinted>2013-02-26T10:22:31Z</cp:lastPrinted>
  <dcterms:created xsi:type="dcterms:W3CDTF">2010-12-01T16:37:31Z</dcterms:created>
  <dcterms:modified xsi:type="dcterms:W3CDTF">2014-07-14T09:32:00Z</dcterms:modified>
</cp:coreProperties>
</file>