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updateLinks="never" codeName="ThisWorkbook"/>
  <bookViews>
    <workbookView xWindow="165" yWindow="225" windowWidth="15195" windowHeight="7305" tabRatio="800"/>
  </bookViews>
  <sheets>
    <sheet name="FŐLAP" sheetId="1" r:id="rId1"/>
    <sheet name="Társadalmi,gazdasági hatás" sheetId="4" state="hidden" r:id="rId2"/>
    <sheet name=" Költségvetés" sheetId="13" state="hidden" r:id="rId3"/>
    <sheet name=" Admin terhek, igazgatási hat" sheetId="3" state="hidden" r:id="rId4"/>
    <sheet name=" További hatások" sheetId="5" state="hidden" r:id="rId5"/>
    <sheet name="EHK" sheetId="12" state="hidden" r:id="rId6"/>
    <sheet name="sup." sheetId="9" state="hidden" r:id="rId7"/>
    <sheet name="log" sheetId="14" state="hidden" r:id="rId8"/>
    <sheet name="Munka1" sheetId="15" state="hidden" r:id="rId9"/>
  </sheets>
  <externalReferences>
    <externalReference r:id="rId10"/>
    <externalReference r:id="rId11"/>
    <externalReference r:id="rId12"/>
    <externalReference r:id="rId13"/>
  </externalReferences>
  <definedNames>
    <definedName name="_xlnm._FilterDatabase" localSheetId="6" hidden="1">sup.!#REF!</definedName>
    <definedName name="dasasda">[1]Munka2!$J$4:$J$9</definedName>
    <definedName name="foglalkoztatas">sup.!$E$20:$E$26</definedName>
    <definedName name="foglalkoztatás">[2]Munka2!$J$4:$J$9</definedName>
    <definedName name="foglalkoztatas2">sup.!$H$21:$H$23</definedName>
    <definedName name="foglalkoztatás2">[2]Munka2!$J$13:$J$15</definedName>
    <definedName name="igazgatas" localSheetId="2">[3]sup.!$G$3:$G$5</definedName>
    <definedName name="igazgatas" localSheetId="5">[4]sup.!$G$3:$G$5</definedName>
    <definedName name="igazgatas">sup.!$G$3:$G$5</definedName>
    <definedName name="lista" localSheetId="2">[3]sup.!$B$3:$B$4</definedName>
    <definedName name="lista" localSheetId="5">[4]sup.!$B$3:$B$4</definedName>
    <definedName name="lista">sup.!$B$3:$B$4</definedName>
    <definedName name="lista_1">sup.!$B$3:$B$4</definedName>
    <definedName name="lista2" localSheetId="2">[3]sup.!$D$3:$D$5</definedName>
    <definedName name="lista2" localSheetId="5">[4]sup.!$D$3:$D$5</definedName>
    <definedName name="lista2">sup.!$D$3:$D$5</definedName>
    <definedName name="nemzetkozi">sup.!$L$3:$L$5</definedName>
    <definedName name="nemzetkozi2" localSheetId="2">[3]sup.!$L$3:$L$6</definedName>
    <definedName name="nemzetkozi2" localSheetId="5">[4]sup.!$L$3:$L$6</definedName>
    <definedName name="nemzetkozi2">sup.!$L$3:$L$6</definedName>
    <definedName name="_xlnm.Print_Area" localSheetId="2">' Költségvetés'!$A$1:$F$72</definedName>
    <definedName name="_xlnm.Print_Area" localSheetId="4">' További hatások'!$A$1:$F$24</definedName>
    <definedName name="_xlnm.Print_Area" localSheetId="5">EHK!$A$1:$B$6</definedName>
    <definedName name="_xlnm.Print_Area" localSheetId="0">FŐLAP!$A$1:$G$35,FŐLAP!$A$37:$G$59</definedName>
    <definedName name="_xlnm.Print_Area" localSheetId="1">'Társadalmi,gazdasági hatás'!$A$1:$F$28</definedName>
    <definedName name="reszbenvalasz" localSheetId="2">[3]sup.!$J$3:$J$5</definedName>
    <definedName name="reszbenvalasz" localSheetId="5">[4]sup.!$J$3:$J$5</definedName>
    <definedName name="reszbenvalasz">sup.!$J$3:$J$5</definedName>
    <definedName name="szuksegtelen" localSheetId="2">[3]sup.!$E$3:$E$5</definedName>
    <definedName name="szuksegtelen" localSheetId="5">[4]sup.!$E$3:$E$5</definedName>
    <definedName name="szuksegtelen">sup.!$E$3:$E$5</definedName>
    <definedName name="Verseny">sup.!$A$22:$A$24</definedName>
  </definedNames>
  <calcPr calcId="145621"/>
</workbook>
</file>

<file path=xl/calcChain.xml><?xml version="1.0" encoding="utf-8"?>
<calcChain xmlns="http://schemas.openxmlformats.org/spreadsheetml/2006/main">
  <c r="C8" i="13" l="1"/>
  <c r="F32" i="13" l="1"/>
  <c r="F31" i="13"/>
  <c r="F30" i="13"/>
  <c r="D41" i="13"/>
  <c r="C41" i="13"/>
  <c r="E44" i="13"/>
  <c r="F44" i="13" s="1"/>
  <c r="E45" i="13"/>
  <c r="F45" i="13" s="1"/>
  <c r="D8" i="13"/>
  <c r="E11" i="13"/>
  <c r="F11" i="13" s="1"/>
  <c r="E12" i="13"/>
  <c r="F12" i="13" s="1"/>
  <c r="E39" i="1"/>
  <c r="B38" i="13"/>
  <c r="B23" i="13"/>
  <c r="E43" i="13"/>
  <c r="E42" i="13"/>
  <c r="E10" i="13"/>
  <c r="E9" i="13"/>
  <c r="E41" i="13" l="1"/>
  <c r="E8" i="13"/>
  <c r="F39" i="1"/>
  <c r="E23" i="13"/>
  <c r="D16" i="1"/>
  <c r="E48" i="1"/>
  <c r="A54" i="1"/>
  <c r="E53" i="1"/>
  <c r="A56" i="1"/>
  <c r="A50" i="1"/>
  <c r="B58" i="1"/>
  <c r="F9" i="13"/>
  <c r="B43" i="13"/>
  <c r="B44" i="13" s="1"/>
  <c r="B45" i="13" s="1"/>
  <c r="B30" i="13"/>
  <c r="B31" i="13" s="1"/>
  <c r="B32" i="13" s="1"/>
  <c r="A34" i="1"/>
  <c r="E55" i="1"/>
  <c r="D31" i="1"/>
  <c r="D32" i="1"/>
  <c r="D30" i="1"/>
  <c r="B31" i="1"/>
  <c r="B32" i="1"/>
  <c r="B30" i="1"/>
  <c r="D22" i="1"/>
  <c r="D21" i="1"/>
  <c r="A17" i="1"/>
  <c r="F10" i="13"/>
  <c r="E15" i="13"/>
  <c r="E16" i="13"/>
  <c r="E52" i="13"/>
  <c r="E51" i="13"/>
  <c r="E50" i="13"/>
  <c r="E49" i="13"/>
  <c r="E48" i="13"/>
  <c r="F43" i="13"/>
  <c r="F42" i="13"/>
  <c r="D38" i="13"/>
  <c r="E39" i="13"/>
  <c r="F39" i="13" s="1"/>
  <c r="C38" i="13"/>
  <c r="F29" i="13"/>
  <c r="F28" i="13" s="1"/>
  <c r="E28" i="13"/>
  <c r="F27" i="13"/>
  <c r="F26" i="13"/>
  <c r="F25" i="13"/>
  <c r="F24" i="13"/>
  <c r="E18" i="13"/>
  <c r="E17" i="13"/>
  <c r="B10" i="13"/>
  <c r="E7" i="13"/>
  <c r="F7" i="13" s="1"/>
  <c r="E6" i="13"/>
  <c r="F6" i="13" s="1"/>
  <c r="D5" i="13"/>
  <c r="C5" i="13"/>
  <c r="F41" i="13" l="1"/>
  <c r="F42" i="1" s="1"/>
  <c r="F8" i="13"/>
  <c r="F40" i="1" s="1"/>
  <c r="B11" i="13"/>
  <c r="B12" i="13" s="1"/>
  <c r="F23" i="13"/>
  <c r="E41" i="1" s="1"/>
  <c r="E22" i="13"/>
  <c r="F41" i="1"/>
  <c r="E40" i="13"/>
  <c r="F40" i="13" s="1"/>
  <c r="F38" i="13" s="1"/>
  <c r="F5" i="13"/>
  <c r="E40" i="1" s="1"/>
  <c r="E5" i="13"/>
  <c r="E4" i="13" s="1"/>
  <c r="F45" i="1" l="1"/>
  <c r="F44" i="1"/>
  <c r="F37" i="13"/>
  <c r="D42" i="1" s="1"/>
  <c r="E42" i="1"/>
  <c r="E44" i="1" s="1"/>
  <c r="F22" i="13"/>
  <c r="D41" i="1" s="1"/>
  <c r="E38" i="13"/>
  <c r="F55" i="13" s="1"/>
  <c r="F4" i="13"/>
  <c r="D40" i="1" s="1"/>
  <c r="D44" i="1" l="1"/>
  <c r="D43" i="1"/>
  <c r="E43" i="1"/>
  <c r="E37" i="13"/>
  <c r="D45" i="1" l="1"/>
  <c r="E45" i="1"/>
</calcChain>
</file>

<file path=xl/sharedStrings.xml><?xml version="1.0" encoding="utf-8"?>
<sst xmlns="http://schemas.openxmlformats.org/spreadsheetml/2006/main" count="331" uniqueCount="226">
  <si>
    <t>Iktatószám:</t>
  </si>
  <si>
    <t>Dátum:</t>
  </si>
  <si>
    <t>A hatásvizsgálat elkészítésére fordított idő:</t>
  </si>
  <si>
    <t>Kapcsolódó hatásvizsgálati lapok:</t>
  </si>
  <si>
    <t>Hatásvizsgálatba bevont személyek, szervezetek:</t>
  </si>
  <si>
    <t>Vizsgált időtáv:</t>
  </si>
  <si>
    <t>Előterjesztés címe:</t>
  </si>
  <si>
    <t>Előterjesztő:</t>
  </si>
  <si>
    <t>Intézkedés megnevezése:</t>
  </si>
  <si>
    <t>Előterjesztés szükségessége:</t>
  </si>
  <si>
    <t>Utolsó módosítás dátuma:</t>
  </si>
  <si>
    <t>Előzmények:</t>
  </si>
  <si>
    <t>Következő módosítás várható dátuma:</t>
  </si>
  <si>
    <t>nem szükséges</t>
  </si>
  <si>
    <t>Az állami szervekre hárít-e az előterjesztés új kötelezettségeket, jelentkeznek-e többletfeladatok?</t>
  </si>
  <si>
    <t>igen</t>
  </si>
  <si>
    <t>A kötelezettségek, többletfeladatok rövid kifejtése</t>
  </si>
  <si>
    <t>Növekednek</t>
  </si>
  <si>
    <t>mértékben</t>
  </si>
  <si>
    <t>Csökkennek</t>
  </si>
  <si>
    <t>Közigazgatási szereplők esetén</t>
  </si>
  <si>
    <t>Lakossági és egyéb nem piaci szereplők esetén</t>
  </si>
  <si>
    <t>Csoport megnevezése</t>
  </si>
  <si>
    <t>Csoport mérete (fő)</t>
  </si>
  <si>
    <t>Előny - Hátrány</t>
  </si>
  <si>
    <t>1.</t>
  </si>
  <si>
    <t>2.</t>
  </si>
  <si>
    <t>n.</t>
  </si>
  <si>
    <t xml:space="preserve">igen </t>
  </si>
  <si>
    <t>nem</t>
  </si>
  <si>
    <t>A hatásvizsgálati lapot kitöltötte:</t>
  </si>
  <si>
    <t>Név</t>
  </si>
  <si>
    <t>Jóváhagyta:</t>
  </si>
  <si>
    <t>T É T E L E S    H A T Á S V I Z S G Á L A T I    L A P O K</t>
  </si>
  <si>
    <t>minimum</t>
  </si>
  <si>
    <t>maximum</t>
  </si>
  <si>
    <t>Mennyiség</t>
  </si>
  <si>
    <t>Gyakoriság</t>
  </si>
  <si>
    <t>3.</t>
  </si>
  <si>
    <t xml:space="preserve">Becsült költség cselekvés/beavatkozás hiánya esetén </t>
  </si>
  <si>
    <t>Egyéb megvalósítási javaslatok, opciók</t>
  </si>
  <si>
    <t xml:space="preserve">Felvázolt opciók </t>
  </si>
  <si>
    <t>1. számú opció tartalma, költségei</t>
  </si>
  <si>
    <t>Tartalom (max. 8 mondat)</t>
  </si>
  <si>
    <t>Miért került elvetésre (max. 8 mondat)</t>
  </si>
  <si>
    <t>Piaci szereplők esetén</t>
  </si>
  <si>
    <t>Érintett piaci szereplők megnevezése</t>
  </si>
  <si>
    <t>Az intézkedés mely eleme okozza az adminisztratív terhek növekedését? (max. 8 mondat)</t>
  </si>
  <si>
    <t>Az adminisztratív terhek növekedését elkerülhetetlenné tevő szempontok felsorolása. (max. 8 mondat)</t>
  </si>
  <si>
    <t>Az intézkedés mely eleme okozza az adminisztratív terhek csökkenését (max. 8 mondat)</t>
  </si>
  <si>
    <t>Érintett közigazgatási szereplők megnevezése</t>
  </si>
  <si>
    <t>nem releváns</t>
  </si>
  <si>
    <t>Amennyiben igen, milyen módon?</t>
  </si>
  <si>
    <t>Az adminisztratív terheken felül okoz- e az érintett csoportoknak többletköltséget az előterjesztés? (amennyiben igen, mekkora mértékben összesen)</t>
  </si>
  <si>
    <t>Igazgatási hatások</t>
  </si>
  <si>
    <t>részben</t>
  </si>
  <si>
    <t>Vannak-e az előterjesztésnek egyéb hatásai?</t>
  </si>
  <si>
    <t>ellentétes</t>
  </si>
  <si>
    <t>Amennyiben igen, milyen módszertan alapján, ki végzi el?</t>
  </si>
  <si>
    <t>Amennyiben nem, röviden, lényegre törően indokolja. (max. 8 mondat)</t>
  </si>
  <si>
    <t>Elérhetőség (e-mail, telefonszám)</t>
  </si>
  <si>
    <t>Látta:</t>
  </si>
  <si>
    <t>…………………………………….</t>
  </si>
  <si>
    <t>nem, tehercsökkenést okoz</t>
  </si>
  <si>
    <t>nem változik érdemben</t>
  </si>
  <si>
    <t>részben ellentétes</t>
  </si>
  <si>
    <t>illeszkedik</t>
  </si>
  <si>
    <t>Admin</t>
  </si>
  <si>
    <t>4.</t>
  </si>
  <si>
    <t>5.</t>
  </si>
  <si>
    <t>Érintett csop</t>
  </si>
  <si>
    <t>-</t>
  </si>
  <si>
    <t>2. számú opció tartalma, költségei</t>
  </si>
  <si>
    <t>3. számú opció tartalma, költségei</t>
  </si>
  <si>
    <t>érték folyó áron</t>
  </si>
  <si>
    <t>jelenérték (PV0)</t>
  </si>
  <si>
    <t>Nő</t>
  </si>
  <si>
    <t>Hány fővel?</t>
  </si>
  <si>
    <t>Melyik évben:</t>
  </si>
  <si>
    <t>Csökken</t>
  </si>
  <si>
    <t>Nem változik</t>
  </si>
  <si>
    <t>A foglalkoztatás növekedése / csökkenése melyik foglalkoztatási csoportot érinti?</t>
  </si>
  <si>
    <t>egyéb, és pedig:</t>
  </si>
  <si>
    <t>A foglalkoztatás növekedése / csökkenése melyik szférában várható?</t>
  </si>
  <si>
    <t>A foglalkoztatás növekedése / csökkenése kapcsán, amennyiben releváns - milyen területi hatásokkal, koncentrációval lehet számolni?</t>
  </si>
  <si>
    <t>Megvizsgáltak-e az intézkedés foglalkoztatási hatásainak vonatkozásában más alternatívákat? Milyen eredménnyel?</t>
  </si>
  <si>
    <t>Előny</t>
  </si>
  <si>
    <t>Hátrány</t>
  </si>
  <si>
    <t>Környezeti és természeti hatások</t>
  </si>
  <si>
    <t>H A T Á S V I Z S G Á L A T I     L A P</t>
  </si>
  <si>
    <t>Az intézkedés költségvetési egyenlegrontó hatása</t>
  </si>
  <si>
    <t>A vizsgált időszakban</t>
  </si>
  <si>
    <t>Az aktuális évben</t>
  </si>
  <si>
    <t>azonnali</t>
  </si>
  <si>
    <t>későbbi</t>
  </si>
  <si>
    <t>A főbb egyenlegrontó tételek listája</t>
  </si>
  <si>
    <t>Jogcíme</t>
  </si>
  <si>
    <t>Érték folyó áron</t>
  </si>
  <si>
    <t>Időpont</t>
  </si>
  <si>
    <t>Egyéb megjegyzések</t>
  </si>
  <si>
    <t>Az intézkedés egyenlegrontó hatásának fedezete a költségvetésben</t>
  </si>
  <si>
    <t>Átcsoportosítás más kiadási előirányzatról</t>
  </si>
  <si>
    <t>Bevételi előirányzat terhére (pl. EU-támogatások)</t>
  </si>
  <si>
    <t>Bevételnövelő intézkedés</t>
  </si>
  <si>
    <t>Egyéb egyenlegjavító intézkedések</t>
  </si>
  <si>
    <t>Az intézkedés költségvetési egyenlegjavító hatása</t>
  </si>
  <si>
    <t>A főbb egyenlegjavító tételek listája</t>
  </si>
  <si>
    <t>Az intézkedés egyenlegjavító hatásának figyelembevétele a költségvetésben</t>
  </si>
  <si>
    <t>Az éves költségvetésben szereplő összeg</t>
  </si>
  <si>
    <t>Becsült egyenleg</t>
  </si>
  <si>
    <t>Az éves költségvetés már számolt az intézkedés egyenlegnövelő hatásával?</t>
  </si>
  <si>
    <t>Teljes hatás</t>
  </si>
  <si>
    <t>Teljes hatás az elfogadott költségvetéshez képest</t>
  </si>
  <si>
    <t>Miként járul hozzá az intézkedés az ország versenyképeségének javításához?</t>
  </si>
  <si>
    <t>Nem változik érdemben</t>
  </si>
  <si>
    <t>Javítja</t>
  </si>
  <si>
    <t>Rontja</t>
  </si>
  <si>
    <t>Versenyképesség</t>
  </si>
  <si>
    <t>Az intézkedés alkalmazásához szükséges személyi, szervezeti, tárgyi és pénzügyi feltételek adottak?</t>
  </si>
  <si>
    <t>Az intézkedés elmaradásának hatásai</t>
  </si>
  <si>
    <t>Végrehajtás feltétételei</t>
  </si>
  <si>
    <t>1. Érintett csoportok</t>
  </si>
  <si>
    <t>Vannak-e az intézkedésben foglaltaknak jelentősnek ítélt környezeti vagy természeti hatásai?</t>
  </si>
  <si>
    <t>Befolyásolja-e az előterjesztés valamely érintett csoport/ok gazdasági helyzetét?</t>
  </si>
  <si>
    <t>Befolyásolja-e az előterjesztés valamely érintett csoport/ok társadalmi helyzetét?</t>
  </si>
  <si>
    <t>Felvázolásra kerültek-e egyéb opciók az intézkedés megvalósításával kapcsolatban?</t>
  </si>
  <si>
    <t>1. Miként járul hozzá az intézkedés az ország versenyképeségének javításához?</t>
  </si>
  <si>
    <t>2. Az  intézkedés hozzájárul a foglalkozatás növeléséhez?</t>
  </si>
  <si>
    <t>UTÓLAGOS HATÁSVIZSGÁLAT</t>
  </si>
  <si>
    <t>3. Megtörtént-e az intézkedés adminisztratív terhekre gyakorolt hatásainak vizsgálata?</t>
  </si>
  <si>
    <t xml:space="preserve"> Hatások  összefoglalója</t>
  </si>
  <si>
    <t>2. Hatások összefoglalója</t>
  </si>
  <si>
    <t>I. VERSENYKÉPESSÉG</t>
  </si>
  <si>
    <t>II. TÁRSADALMI FELZÁRKÓZÁS</t>
  </si>
  <si>
    <t>III. STABIL KÖLTSÉGVETÉS</t>
  </si>
  <si>
    <t>IV. FENNTARTHATÓ FEJLŐDÉS</t>
  </si>
  <si>
    <t>V. EGYÉB HATÁSOK</t>
  </si>
  <si>
    <t>Vannak-e az intézkedésnek további hatásai?</t>
  </si>
  <si>
    <t>A hatásvizsgálati lap kitöltéséért felelős személyek:</t>
  </si>
  <si>
    <t xml:space="preserve"> Érintett csoportok</t>
  </si>
  <si>
    <t xml:space="preserve"> Foglalkoztatásra gyakorolt hatások</t>
  </si>
  <si>
    <t xml:space="preserve"> Versenyképességre gyakorolt hatások</t>
  </si>
  <si>
    <t xml:space="preserve"> További hatások</t>
  </si>
  <si>
    <t xml:space="preserve"> Adminisztratív teher részletező</t>
  </si>
  <si>
    <t>Előnyök, hátrányok, kockázatok összegző bemutatása</t>
  </si>
  <si>
    <r>
      <t xml:space="preserve">Rövid és hosszú távú előnyök 
</t>
    </r>
    <r>
      <rPr>
        <b/>
        <sz val="10"/>
        <rFont val="Arial Narrow"/>
        <family val="2"/>
        <charset val="238"/>
      </rPr>
      <t>(azok a  tényezők, amelyek az adott intézkedés során pozitívumként jelentkezhetnek)</t>
    </r>
  </si>
  <si>
    <r>
      <t xml:space="preserve">Hátrányok 
</t>
    </r>
    <r>
      <rPr>
        <b/>
        <sz val="10"/>
        <rFont val="Arial Narrow"/>
        <family val="2"/>
        <charset val="238"/>
      </rPr>
      <t>(azok a  tényezők, amelyek az adott intézkedés során negatív következményekkel járhatnak)</t>
    </r>
  </si>
  <si>
    <r>
      <t xml:space="preserve">Kockázatok 
</t>
    </r>
    <r>
      <rPr>
        <b/>
        <sz val="10"/>
        <rFont val="Arial Narrow"/>
        <family val="2"/>
        <charset val="238"/>
      </rPr>
      <t>(olyan  adottságok, amelyek kockázatot jelenthetnek, csökkenthetik az intézkedés eredményességét)</t>
    </r>
  </si>
  <si>
    <t>Megvalósítás előtt jelentkező kockázatok</t>
  </si>
  <si>
    <t>Megvalósítás után jelentkező kockázatok</t>
  </si>
  <si>
    <t>Táplálkozás</t>
  </si>
  <si>
    <t>Stressz</t>
  </si>
  <si>
    <t>Közlekedési morál</t>
  </si>
  <si>
    <t xml:space="preserve">Utazás, és külföldön szerzett betegségek </t>
  </si>
  <si>
    <t>Egyéb:</t>
  </si>
  <si>
    <t>Rizikó viselkedések 
(pl.: alkohol, dohányzás, 
drogok, szerencsejáték, stb.)</t>
  </si>
  <si>
    <t>Az egészségügyi 
szolgáltatások elérhetősége</t>
  </si>
  <si>
    <t>Az egészségügyi 
szolgáltatások megléte</t>
  </si>
  <si>
    <t xml:space="preserve">Az egészségügyi 
szolgáltatások megfizethetősége </t>
  </si>
  <si>
    <t>Az egészségügyi 
szolgáltatások minősége</t>
  </si>
  <si>
    <t xml:space="preserve">Az intézkedés befolyásolja-e az alábbi tényezőket? </t>
  </si>
  <si>
    <t>Nem változnak</t>
  </si>
  <si>
    <t>Testmozgás (vagy annak
 hiánya)</t>
  </si>
  <si>
    <t>Költségvetési hatások részletező</t>
  </si>
  <si>
    <t>Egészséghatások</t>
  </si>
  <si>
    <t>Vannak-e az intézkedésben foglaltaknak jelentősnek ítélt egészséghatásai?</t>
  </si>
  <si>
    <t>fiatal munkavállalók</t>
  </si>
  <si>
    <t>idősebb (50 éven felüli) munkavállalók</t>
  </si>
  <si>
    <t>megváltozott munkaképességűek</t>
  </si>
  <si>
    <t>kisgyermekekkel rendelkezők</t>
  </si>
  <si>
    <t>alacsony iskolai végzettségűek</t>
  </si>
  <si>
    <t>versenyszféra, ezen belül:</t>
  </si>
  <si>
    <t>költségvetési szféra, ezen belül:</t>
  </si>
  <si>
    <r>
      <rPr>
        <b/>
        <sz val="10"/>
        <rFont val="Arial"/>
        <family val="2"/>
        <charset val="238"/>
      </rPr>
      <t>2011. szeptember 1. - v1.0</t>
    </r>
    <r>
      <rPr>
        <sz val="10"/>
        <rFont val="Arial"/>
        <family val="2"/>
        <charset val="238"/>
      </rPr>
      <t xml:space="preserve">
- Első kiadás</t>
    </r>
  </si>
  <si>
    <t xml:space="preserve"> ====================================== H A T Á S V I Z S G Á L A T I   T E M P L A T E ============================================
 ===================================================== (v1.0) ============================================================
======================================================================================================================
======================================================= by =============================================================
============================================ KIM - Hatáselemzési Osztály ==================================================
=========================================== &lt;hatasvizsgalat@kim.gov.hu&gt; ==================================================</t>
  </si>
  <si>
    <t>Érintett lakossági és egyéb nem piaci szereplők megnevezése</t>
  </si>
  <si>
    <r>
      <t>Javasolt-e az intézkedés utólagos hatásvizsgálata (</t>
    </r>
    <r>
      <rPr>
        <i/>
        <sz val="12"/>
        <color indexed="9"/>
        <rFont val="Arial Narrow"/>
        <family val="2"/>
      </rPr>
      <t>ha igen, mikor</t>
    </r>
    <r>
      <rPr>
        <sz val="12"/>
        <color indexed="9"/>
        <rFont val="Arial Narrow"/>
        <family val="2"/>
      </rPr>
      <t>)</t>
    </r>
  </si>
  <si>
    <r>
      <rPr>
        <b/>
        <sz val="10"/>
        <rFont val="Arial"/>
        <family val="2"/>
        <charset val="238"/>
      </rPr>
      <t>2011. október 3. - v1.1</t>
    </r>
    <r>
      <rPr>
        <sz val="10"/>
        <rFont val="Arial"/>
        <family val="2"/>
        <charset val="238"/>
      </rPr>
      <t xml:space="preserve">
- Költségvetési hatások tétellista bővítésének lehetősége optimalizálva
- Stilisztikai hibajavítás
- Színkódok árnyalatának javítása
- Feltételes formázás hozzádása  a lapokhoz
- Kompatibilitás javítása</t>
    </r>
  </si>
  <si>
    <t>Költségvetési hatások</t>
  </si>
  <si>
    <t>További négy évben</t>
  </si>
  <si>
    <t>demjen.tibor@oefi.antsz.hu, 06-1-312-5020</t>
  </si>
  <si>
    <t>10 millió</t>
  </si>
  <si>
    <t>Munkavállalók, munkaadók</t>
  </si>
  <si>
    <t>Egészségügy, oktatásügy</t>
  </si>
  <si>
    <t>Dohányipar</t>
  </si>
  <si>
    <t>Az Európai Unió Bizottsága által kidolgozott közös jelentési rendszer csökkenti a felsorolt közigazgatási szereplők adminisztratív terheit. Az egységes elektronikus rendszer megkönnyíti az adatok kötelező nyilvánosságra hozatalát, illetve a Bizottság felé történő adatszolgáltatást.</t>
  </si>
  <si>
    <t>A társadalom felkészítése/véleményformálása, a megfelelő kommunikációs kampány a közmédiában és a szakmai fórumokon elmarad.</t>
  </si>
  <si>
    <t>A www.leteszemacigit.hu honlap aktualizálása és üzemeltetésének biztosítása.</t>
  </si>
  <si>
    <t>Az utólagos hatásvizsgálat elvégzése csak a fent felsorolt összegek biztosítása esetén garantálható.</t>
  </si>
  <si>
    <t>Magyar lakosság (felnőtt és kiskorú populáció)</t>
  </si>
  <si>
    <t>évente</t>
  </si>
  <si>
    <t>Ahhoz, hogy értékelni tudjuk a dohányzás visszaszorításának sikerességét évente szükséges elvégezni a WHO kérdőívén alapuló, Nemzetközi Ifjúsági Dohányzásfelmérést, illetve a felnőtt lakosság körében végzett Felnőtt Dohányzás Felmérést.</t>
  </si>
  <si>
    <t xml:space="preserve">Az Nvt. előírásainak betartásával kapcsolatos lakossági észrevételek fogadására, és a leszokásban segítség nyújtásra alkalmas telefonos szolgáltatás fenntartása a 06 40 200 493-as telefonszámon. </t>
  </si>
  <si>
    <t>Fekvőbeteg ellátás, Jövedelem kiesés betegség miatt, Rokkantnyugdíj, Háziorvosi ellátás, Táppénz, SZJA adóbevétel kiesés, Gyógyszerkiadás, Hálapénz, Tűzkár</t>
  </si>
  <si>
    <t>A dohányfogyasztás csökkenésével párhuzamosan csökkenhet a dohánytermesztéshez használt termőföldek területe, amelyet pl. élelmiszertermelésre lehetne használni. A cigarettagyártáshoz használt papír szükségelt csökkenése miatt, visszaszorulhat az erdőírtás is. Csökken az elszívott cigaretták száma, így a csikkek által okozott természeti károk is.</t>
  </si>
  <si>
    <t>OTH, NFH, FM, EMMI</t>
  </si>
  <si>
    <r>
      <t xml:space="preserve">Komplex, átfogó egészséghatás vizsgálat, amelyet független hatásvizsgálati szakmai csoport végez a  
NEFI Dohányzás Fókuszpont irányításával.
</t>
    </r>
    <r>
      <rPr>
        <b/>
        <sz val="12"/>
        <rFont val="Arial Narrow"/>
        <family val="2"/>
        <charset val="238"/>
      </rPr>
      <t>A hatásvizsgálat komplex megvalósítása csak a megfelelő forrás rendelkezésre állása esetén biztosítható.</t>
    </r>
  </si>
  <si>
    <t>Dr. Beneda Attila helyettes államtitkár</t>
  </si>
  <si>
    <t>igen, adottak</t>
  </si>
  <si>
    <t>nem meghatározható</t>
  </si>
  <si>
    <t>2017-2019 években a forrásokról a költségvetés tervezése keretében kell gondoskodni</t>
  </si>
  <si>
    <t>Nemzeti Egészségfejlesztési Intézet Dohányzás Fókuszpont</t>
  </si>
  <si>
    <t>2015-2019</t>
  </si>
  <si>
    <t>Demjén Tibor, Nemzeti Egészségfejlesztési Intézet Dohányzás Fókuszpont vezető</t>
  </si>
  <si>
    <t>XX. EMMI fejezet 16. cím Országos Tisztifőorvosi Hivatal/Nemzeti Egészségfejlesztési Intézet</t>
  </si>
  <si>
    <r>
      <t xml:space="preserve">A dohányzás és a passzív dohányzás, </t>
    </r>
    <r>
      <rPr>
        <sz val="12"/>
        <color rgb="FFFF0000"/>
        <rFont val="Arial Narrow"/>
        <family val="2"/>
        <charset val="238"/>
      </rPr>
      <t xml:space="preserve">az elektronikus cigaretta használat </t>
    </r>
    <r>
      <rPr>
        <sz val="12"/>
        <rFont val="Arial Narrow"/>
        <family val="2"/>
      </rPr>
      <t>visszaszorításával jobb egészségi állapot, magasabb életszínvonal és jobb produktivitás érhető el, amelynek pozitív hatása van a teljes magyar lakosság, illetve a munkavállalók társadalmi helyzetére.</t>
    </r>
  </si>
  <si>
    <r>
      <t xml:space="preserve">A nemdohányzók védelméről szóló törvény, </t>
    </r>
    <r>
      <rPr>
        <sz val="12"/>
        <color rgb="FFFF0000"/>
        <rFont val="Arial Narrow"/>
        <family val="2"/>
        <charset val="238"/>
      </rPr>
      <t>a törvény</t>
    </r>
    <r>
      <rPr>
        <sz val="12"/>
        <rFont val="Arial Narrow"/>
        <family val="2"/>
      </rPr>
      <t xml:space="preserve"> felhatalmazása alapján kiadott kormányrendelet, valamint a </t>
    </r>
    <r>
      <rPr>
        <sz val="12"/>
        <color rgb="FFFF0000"/>
        <rFont val="Arial Narrow"/>
        <family val="2"/>
        <charset val="238"/>
      </rPr>
      <t>trafik törvény.</t>
    </r>
    <r>
      <rPr>
        <sz val="12"/>
        <rFont val="Arial Narrow"/>
        <family val="2"/>
      </rPr>
      <t xml:space="preserve"> módosítása a dohányzás és a passzív további visszaszorításához, illetve az </t>
    </r>
    <r>
      <rPr>
        <sz val="12"/>
        <color rgb="FFFF0000"/>
        <rFont val="Arial Narrow"/>
        <family val="2"/>
        <charset val="238"/>
      </rPr>
      <t>elektronikus cigaretta használatának, forgalmazásának szabályozásához</t>
    </r>
    <r>
      <rPr>
        <sz val="12"/>
        <rFont val="Arial Narrow"/>
        <family val="2"/>
      </rPr>
      <t xml:space="preserve"> vezet.
Jobb egészségi állapotot, magasabb életszínvonalat és jobb produktivitást jelent, amelynek pozitív hatása van a magyar lakosság gazdasági helyzetére.
Munkavállalók: a jobb egészségi állapot miatt jobb lesz a teljesítőképesség, csökken a hiányzások és a táppénzes napok száma, azaz csökkenthető, elkerülhető a dohányzás és passzív dohányzás által okozott megbetegedésekből származó keresetkiesés.
Munkaadó: kevesebb hiányzás, táppénz, fluktuáció, hibázás, illetve a munkavállalók jobb produktivitása a munkaadó szempontjából előnyt, növekvő termelékenységet jelent.
Egészségügy: Csökken a dohányzással és a passzív dohányzás összefüggésbe hozható megbetegedések száma. Ezáltal csökkennek az egészségügyre nehezedő költségterhek. A dohányzás és a passzív dohányzás által okozott megbetegedések ellátására fordított finanszírozás másra fordítható. 
Mivel az egészségügyi és oktatási intézmények is munkahelynek számítanak, 
hasonló előnyök vonatkoznak rájuk is, mint a munkavállalók és munkaadók esetében fentebb felsoroltak.</t>
    </r>
  </si>
  <si>
    <t xml:space="preserve"> jogharmonizációs célú módosítás, valamint az elektronikus cigaretta (valamennyi tartozéka, alkatrésze és az utántöltő flakon) fogyasztásának, forgalmazásának szabályozása érdekében szükséges módosítás</t>
  </si>
  <si>
    <r>
      <t>Jogharmonizációs okokból szükséges:  tagállamoknak a dohánytermékek és kapcsolódó termékek gyártására, kiszerelésére és értékesítésére vonatkozó törvényi, rendeleti és közigazgatási rendelkezései közelítéséről és a 2001/37/EK irányelv hatályon kívül helyezéséről szóló, az Európai Parlament és a Tanács 2014/40/EU irányelve (2014. április 3.) (a továbbiakban: Irányelv) alapján szükséges a jogszabályok módosítása. 
Az előterjesztés oka továbbá, hogy</t>
    </r>
    <r>
      <rPr>
        <sz val="11"/>
        <color rgb="FFFF0000"/>
        <rFont val="Arial Narrow"/>
        <family val="2"/>
        <charset val="238"/>
      </rPr>
      <t xml:space="preserve"> </t>
    </r>
    <r>
      <rPr>
        <sz val="11"/>
        <rFont val="Arial Narrow"/>
        <family val="2"/>
        <charset val="238"/>
      </rPr>
      <t>a megváltozott fogyasztói szokások miatt is szükséges az elektronikus cigaretták szabályozása.</t>
    </r>
  </si>
  <si>
    <t xml:space="preserve">A tagállamoknak a dohánytermékek és kapcsolódó termékek gyártására, kiszerelésére és értékesítésére vonatkozó törvényi, rendeleti és közigazgatási rendelkezései közelítéséről és a 2001/37/EK irányelv hatályon kívül helyezéséről szóló, az Európai Parlament és a Tanács 2014/40/EU irányelve. Az áruk és egyes szolgáltatások szabad áramlásának biztosításával összefüggésben egyes európai uniós jogi aktusokban előírt bejelentési, értesítési, tájékoztatási és jelentéstételi kötelezettségek teljesítéséről szóló 102/2009. (V. 11.) Korm. rendelet 4. § (2) bekezdése értelmében a tervezetet a közigazgatási egyeztetést követően, a Kormány döntését megelőzően kell bejelenteni az Európai Bizottságnak az elektronikus cigarettára és tartozékaira vonatkozó tervezett szabályozás miatt. </t>
  </si>
  <si>
    <r>
      <t xml:space="preserve">Az intézkedés elmaradása negatív népegészségügyi és gazdasági következményekkel járhat, a dohányzással és passzív dohányzással összefüggő betegségek, illetve azok kezelési költségei és az idő elötti halálozás miatti kieső jövedelmek miatt. 
</t>
    </r>
    <r>
      <rPr>
        <sz val="12"/>
        <rFont val="Arial Narrow"/>
        <family val="2"/>
        <charset val="238"/>
      </rPr>
      <t>Az elektronikus cigaretta szabályozásának hiánya a dohányzás visszaszorítása érdekében végzett tevékenység veszélyeztetéséhez vezethet, illetve a dohányzás renormalizálásához, amelynek következtében megnövedhet a dohányzás gyakorisága.</t>
    </r>
    <r>
      <rPr>
        <sz val="12"/>
        <rFont val="Arial Narrow"/>
        <family val="2"/>
      </rPr>
      <t xml:space="preserve">
A Nemzeti Egészségfejlesztési Intézet (NEFI) elkészítette A DOHÁNYZÁS TÁRSADALMI TERHEI MAGYARORSZÁGON című tanulmányát.
A nemzetközi standardok szerint a dohányzás 15 diagnózis csoportban okoz bizonyítottan betegségeket. A dohányzás következtében fellépő terhek becsléséhez ezen betegségekre vonatkozóan készült szakértői elemezés az egészségügyi ellátás igénybevételére, valamint a halálozásra 2010-re vonatkozóan, az ezekhez kapcsolódó költségekkel együtt. A terhek dohányzásnak tulajdonítható részarányának kiszámításához figyelembe kellett venni a dohányzási szokásokra vonatkozó 2009-es Európai Lakossági Egészségfelmérés eredményeit továbbá a nemzetközi gyakorlatban használt kockázati értékeket, amelyek megmutatják, hogy a dohányzás mennyivel növeli meg egy betegség esélyét. A költségelemzés a dohányzás direkt és indirekt költségeinek, valamint az állami bevételeknek a becslésére irányult a 2010-es évre vonatkozóan.
http://www.fokuszpont.dohanyzasvisszaszoritasa.hu/sites/default/files/dohanyzas_tarsadalmi_terhe_OEFI_2012_.pdf</t>
    </r>
  </si>
  <si>
    <t>Alternatív megoldási javaslat nem emrült fel, nincs egyéb opció, tekintettel arra, hogy az új dohánytermék-irányelv (2014/40/EU) átültetése jogharmonizációs kötelezettségként jelentkezik és jogszabály-módosítással valósítható meg.</t>
  </si>
  <si>
    <r>
      <t xml:space="preserve">Dohányipar: Az elektronikus cigaretta csomagolására, címkézésére is vonatkoznak az új előírások: az egészségvédő figyelmeztetése változása alkalmazkodást igényel a dohányipar részéről. Az egészségvédő figyelmeztetések nyomtatásának módosítása egyszeri grafikai költséggel jár, becsült összege 6MFt. 
</t>
    </r>
    <r>
      <rPr>
        <sz val="12"/>
        <color theme="1"/>
        <rFont val="Arial Narrow"/>
        <family val="2"/>
        <charset val="238"/>
      </rPr>
      <t>Fontos megjegyezni, hogy az egységes csomagolások és az új dohánytermék-irányelv által előírt kötelezettségek együttes végrehajtása költségkímélő megoldást jelent a dohányipar számára, hiszen nyomdai megoldásaikat, módszereiket így csak egyszer szükséges változtatniuk.</t>
    </r>
    <r>
      <rPr>
        <sz val="12"/>
        <rFont val="Arial Narrow"/>
        <family val="2"/>
        <charset val="238"/>
      </rPr>
      <t xml:space="preserve">
A dohányipar jelentési kötelezettsége szintén változik: elektronikus rendszerben történik majd. Az illetékes hatóság a dohányipar által a dohánytermékek összetevőire, kibocsátásaira, az értékesítési volumenére (stb.), az új dohánytermékek engedélyeztetésére vonatkozóan benyújtott információk kézhezvételéért, tárolásáért, kezeléséért, elemzéséért és közzétételéért arányos díjakat számíthat fel a dohánytermékek gyártói és importálói felé. 
Az elektornikus cigaretta gyártókat hasonló költségek terhelik, hiszen az elektronikus cigaretták csomagolásának, címkézésének is alkalmazkodnia kell az új előírásokhoz, illetve az elektronikus cigaretta gyártóit is jelentési kötelezettség terheli.</t>
    </r>
  </si>
  <si>
    <r>
      <t>nemdohányzó fiatalok, dohányzók, egészségügyi szolgáltatók,</t>
    </r>
    <r>
      <rPr>
        <sz val="12"/>
        <color rgb="FFFF0000"/>
        <rFont val="Arial Narrow"/>
        <family val="2"/>
        <charset val="238"/>
      </rPr>
      <t xml:space="preserve"> </t>
    </r>
    <r>
      <rPr>
        <sz val="12"/>
        <rFont val="Arial Narrow"/>
        <family val="2"/>
        <charset val="238"/>
      </rPr>
      <t>elektronikus cigarettát használók, elektronikus cigaretta "páráját" belélegzők</t>
    </r>
  </si>
  <si>
    <t>Az elektronikus cigarettára vonatkozó egészségvédő figyelmeztetések előírása, és az egységes csomagolás bevezetésének hatására kevesebben kezdenek dohányozni, illetve többen szoknak le a dohányzásról, így  csökken a dohányzók száma, ezáltal pedig csökken az egészségügyi szolgáltatókra nehezedő teher. A szabályozásoknak köszönhetőn szintén csökken az elektornikus cigarettát használók köre.</t>
  </si>
  <si>
    <t xml:space="preserve">A vonatkozó törvények módosítása elsősorban az elektronikus cigaretták forgalmazásának, használatának szabályozását szolgálja. A módosítás célja a dohányzás és a passzív dohányzás további visszaszorítása.
A korábbi EK irányelv elfogadása óta több mint tíz év telt el. Az azóta történt tudományos, technikai, piaci, nemzetközi fejlődés szükségessé tette a felülvizsgálatot. Az új EU irányelv részletes szabályokat tartalmaz az elektronikus cigarettákra és tartozékaikra vonatkozóan. Meghatározza többek között, hogy nikotintartalmú folyadékot kizárólag kifejezetten erre a célra szolgáló, legfeljebb 10 ml űrtartalmú utántöltő flakonokban, eldobható elektronikus cigarettákban vagy egyszer használatos patronokban lehet forgalomba hozni. A nikotintartalmú folyadék legfeljebb 20 mg/ml nikotint tartalmazhat. A folyadék nem tartalmazhat meghatározott adalékanyagokat (például vitaminokat, koffeint) és csak olyan összetevőkből állhat, amelyek - sem melegítés hatására, sem anélkül - nem veszélyesek az emberi egészségre.
A gyártók és az importálók kötelesek a forgalomba hozatal előtt értesítést benyújtani a forgalomba hozni kívánt termékekről.
Egészségvédő figyelmeztetéseket kell feltüntetni a csomagoláson, valamint tilos mindenfajta reklámozása, népszerűsítése a termékeknek.
Az elektronikus cigaretták egészségre veszélyes termékek és fogyasztásuk bizonyítottan fokozott kockázatokkal jár, erről a fogyasztót megfelelő módon tájékoztatni kell. 
Az elektronikus cigaretta, mint új dohánytermék-kategória egészségvédelmi szempontból kockázatot jelenthet, amely indokolja a szigorú szabályozás bevezetését mind a nikotintartalmú, mind a nikotint nem tartalmazó elektronikus cigarettára vonatkozóan.
Az elektronikus cigaretta használata során kibocsátott pára - a nikotin tartalomtól függetlenül - az eszközt nem használók számára is egészségi kockázatot jelent. Az egészségi kockázat csökkentése érdekében a zárt légterű közforgalmú helyeken és a nyílt légterű közforgalmú helyek egy részén is az elektronikus cigaretta használatának tiltása indokolt, függetlenül a nikotintartalomtól. 
Magyarországon a dohányzás visszaszorításáért folytatott küzdelem egészségpolitikai prioritás.
A fenti intézkedések különösen a fiatalok dohányzásának visszaszorítása érdekében jelentősek. Ösztönöznek a leszokásra, illetve megelőzik a rászokást. A dohányfogyasztás csökkentése és a leszokás ösztönzése a dohányzók körében várhatóan közvetett hatást gyakorol majd az aktív dohányzással összefüggő megbetegedésekre és halálozásokra is. A dohányzók számának csökkenése várhatóan a passzív dohányzásra is pozitív hatást gyakorol. Az aktív dohányosok és passzív dohányosok arányának csökkenése a lakosság egészségi állapotának javulását eredményezi.
A dohányzási szokások megváltozatása hozzájárulhat az átfogó egészséges életmód (egészséges táplálkozás, rendszeres testmozgás, stb.) kialakulásához.
A dohányipar dohánytermékekre vonatkozó jelentési kötelezettségeinek szigorítása hozzájárul a forgalomba hozott termékek magasabb szintű ellenőrizhetőségéhez.
</t>
  </si>
  <si>
    <r>
      <t xml:space="preserve">A dohánygyártó cégek évente több millió dollárt költenek arra, hogy az új fogyasztókat függővé tegyék és a dohányzók leszokását megakadályozzák.
A dohányipar folyamatosan eltereli a figyelmet a dohánytermékek halálos hatásairól indirekt reklámokon és promóciós kampányokon  keresztül, beleértve a gondosan kialakított csomagolást.
Minthogy a cigaretta - beleértve az elektonikus ciagerttát is - egészségre veszélyes termék és fogyasztása bizonyítottan fokozott kockázatokkal jár, erről a fogyasztóit megfelelő módon tájékoztatni kell. 
Az elektronikus cigarettákra vonatkozó egészségvédő figyelmeztetések aktualizálása, méretük növelése, a kibocsátásra vonatkozó megtévesztő információk megszüntetése tovább </t>
    </r>
    <r>
      <rPr>
        <sz val="12"/>
        <color theme="1"/>
        <rFont val="Arial Narrow"/>
        <family val="2"/>
        <charset val="238"/>
      </rPr>
      <t xml:space="preserve">korlátozza a dohányipar megtévesztő tevékenységének lehetőségeit. 
Az egységes csomagolások bevezetésével, a dohánytermékek és az elektronikus cigaretták csomagolásáról eltűnnek a figyelemfelkeltő, a dohányzás káros hatásait kommunikáló képek és illusztrációk hatásosságát csökkentő elemek, például a logók, márkára jellemző és a fiatalok vásárlási szokásait befolyásoló színek, így maguk a dohánytermékek többé már nem szolgálhatnak reklámként, nem ösztönözhetnek a fogyasztásra.
</t>
    </r>
    <r>
      <rPr>
        <sz val="12"/>
        <rFont val="Arial Narrow"/>
        <family val="2"/>
        <charset val="238"/>
      </rPr>
      <t>A fentiek nem csupán a dohánytermékekre, de az elektronikus cigaretták népszerűsítésére is igazak. Az elektronikus cigarettákat gyakran nem bizonyított egészségre vonatkozó állításokkal népszerűsítik, a fogyasztók így megtévesztő információk birtokában döntenek a termékek használata mellett. Az elektronikus cigaretták forgalmazásának szabályozása hozzájárul, hogy a fogyasztók megbízható információk birtokában dönthessenek a termékek mellett vagy ellen.</t>
    </r>
  </si>
  <si>
    <t>Gazdasági és a magyar társadalom egészségi állapotával kapcsolatos előnyök: csökken a dohányzással összefüggő megbetegedések és halálozások száma,  ennek okán a dohányzásra visszavezethető közvetlen és közvetett költségek csökkenek, növekszik a foglalkoztatottak száma, növekszik a produktivitás és az ország versenyképessége. Az elektronikus cigaretták szabályozásával továbbra is hatásosan képes működni a dohányzás visszaszorítása érdekében végzett tevékenység.</t>
  </si>
  <si>
    <t>A dohányipar, illetve az elektronikus cigaretta gyártók/forgalmazók ellenpropagandába kezdhetnek.</t>
  </si>
  <si>
    <r>
      <t xml:space="preserve">A jogszabály-módosítások hozzájárulnak a dohányzás további visszsaszorításához. 
A dohánytermékek fogyasztása az adók miatt az egyes államok bevételeinek jelentős részét teszi ki. A dohányipar munkahelyeket teremt és tart fent, segítve ezzel a gazdaság fejlődését.
Ugyanakkor a dohányzás miatt bekövetkező megbetegedések és az idő előtti halálozás súlyos gazdasági következményekkel jár, amely kihat az ország versenyképességére is (a betegápolás, egészségügyi ellátás költségei, gyógyszerek mennyisége, illetve a táppénzes napok és hiányzások száma nő, csökken a teljesítőképesség). A munkaképesség, munkateljesítmény csökken a dohányzással összefüggésbe hozható betegségek miatt. 
A nemdohányzók védelméról szóló törvényben, illetve a fiatalkorúak dohányzásának visszaszorításáról és a dohánytermékek kiskereskedelméről szóló törvényben végrehajtott változások értelmében szabályozás alá kerül az elektronikus cigaretták </t>
    </r>
    <r>
      <rPr>
        <sz val="11"/>
        <color rgb="FFC00000"/>
        <rFont val="Arial Narrow"/>
        <family val="2"/>
        <charset val="238"/>
      </rPr>
      <t xml:space="preserve">és a dohányzást imitáló eszközök (továbbiakban együtt: elektronkius cigaretták) </t>
    </r>
    <r>
      <rPr>
        <sz val="11"/>
        <rFont val="Arial Narrow"/>
        <family val="2"/>
        <charset val="238"/>
      </rPr>
      <t xml:space="preserve">használata,  illetve forgalmazása. Ezzel a szabályozással az elektronikus cigarettát használók egészsége mellett, az elektronikus cigaretta használat során a levegőbe jutó káros anyagoktól a passzív belélegzőket is megóvjuk. Az elektronikus cigaretta használatának és forgalmazásának korlátozásával járó további haszon, hogy a dohányzás visszaszorítása érdekében végzett tevékenységet kisebb mértékben lesznek képesek veszélyeztetni ezek a dohányzást imitáló termékek.
2010-ben 20.470 ember halt meg Magyarországon dohányzás következtében, ami az összes halálozás egyhatodát (16%) tette ki. Férfiak esetében az összes halálozás közel negyede (23%), nőknél a tizede (9%) volt a dohányzás következménye. Dohányzás következtében a Magyarországon várhatónál korábbi elhalálozás miatt elveszített életévek száma 340 ezer volt 2010-ben. Átlagosan a dohányzó férfiak legalább 16, a nők legalább 19 évvel rövidítették meg az életüket. A veszteség kétharmada a gazdasági szempontból legaktívabb életszakaszra, a 35 és 65 év közötti időszakra esett.
2010-ben a dohányzással kapcsolatos állami bevételek az általános forgalmi adóból, a jövedéki adóból és egyéb befizetésekből (személyi jövedelemadó, társasági adó, járulékok) meghaladták a 360 milliárd forintot. Ennek közel háromnegyedét a jövedéki adó, negyedét az ÁFA tette ki.
A magyar lakosság dohányzása miatt fellépő közvetlen és közvetett kiadások 2010-ben több mint 441 milliárd forint volt.
A magyarországi dohányzás miatt fellépő, egyéni és állami összes kiadás illetve bevétel szaldója 80 milliárd forint veszteség volt 2010-ben.
A dohányzásról leszokás jobb egészségi állapotot, magasabb életszínvonalat és jobb produktivitást jelent, amelynek pozitív hatása van az ország termelékenységére, illetve versenyképességére. A munkaképesség jelentősen növekedhetne a dohányzással összefüggő betegségek ritkább előfordulása miatt.
További költségvonzatai vannak a következő dohányzással összefüggő negatív hatásoknak: 
- a dohányos (és családja) cigarettára fordított kiadásait másra (pl. élelmiszerre, iskoláztatásra, ruhára) lehetett volna költeni;
 - a dohánytermesztéshez elfoglalják az élelmiszertermelésre alkalmas termőföldeket; 
- a gondatlan dohányzás tűzeseteket okoz; 
- a dohányipar hozzájárul az erdőirtáshoz, mivel a cigarettagyártáshoz szükség van papírra.
</t>
    </r>
  </si>
  <si>
    <t>Dr. Beneda Attila</t>
  </si>
  <si>
    <t>48628/2015/EHAT</t>
  </si>
  <si>
    <t>2015. szeptember 29.</t>
  </si>
  <si>
    <t>az egyes egészségügyi és egészségbiztosítási tárgyú törvények módosításáról</t>
  </si>
  <si>
    <t>Emberi Erőforrások Minisztériuma</t>
  </si>
  <si>
    <t>1 munkanap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</si>
</sst>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Ft&quot;;[Red]\-#,##0\ &quot;Ft&quot;"/>
    <numFmt numFmtId="164" formatCode="[$-F800]dddd\,\ mmmm\ dd\,\ yyyy"/>
    <numFmt numFmtId="165" formatCode="#,##0\ &quot;Ft&quot;"/>
  </numFmts>
  <fonts count="64" x14ac:knownFonts="1">
    <font>
      <sz val="10"/>
      <name val="Arial"/>
    </font>
    <font>
      <sz val="11"/>
      <color indexed="8"/>
      <name val="Calibri"/>
      <family val="2"/>
    </font>
    <font>
      <sz val="11"/>
      <color indexed="44"/>
      <name val="Calibri"/>
      <family val="2"/>
    </font>
    <font>
      <sz val="11"/>
      <color indexed="62"/>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44"/>
      <name val="Calibri"/>
      <family val="2"/>
    </font>
    <font>
      <sz val="11"/>
      <color indexed="10"/>
      <name val="Calibri"/>
      <family val="2"/>
    </font>
    <font>
      <sz val="11"/>
      <color indexed="52"/>
      <name val="Calibri"/>
      <family val="2"/>
    </font>
    <font>
      <sz val="10"/>
      <name val="Arial"/>
      <family val="2"/>
      <charset val="238"/>
    </font>
    <font>
      <sz val="11"/>
      <color indexed="17"/>
      <name val="Calibri"/>
      <family val="2"/>
    </font>
    <font>
      <b/>
      <sz val="11"/>
      <color indexed="63"/>
      <name val="Calibri"/>
      <family val="2"/>
    </font>
    <font>
      <i/>
      <sz val="11"/>
      <color indexed="23"/>
      <name val="Calibri"/>
      <family val="2"/>
    </font>
    <font>
      <b/>
      <sz val="11"/>
      <color indexed="8"/>
      <name val="Calibri"/>
      <family val="2"/>
    </font>
    <font>
      <sz val="11"/>
      <color indexed="20"/>
      <name val="Calibri"/>
      <family val="2"/>
    </font>
    <font>
      <sz val="11"/>
      <color indexed="60"/>
      <name val="Calibri"/>
      <family val="2"/>
    </font>
    <font>
      <b/>
      <sz val="11"/>
      <color indexed="52"/>
      <name val="Calibri"/>
      <family val="2"/>
    </font>
    <font>
      <sz val="8"/>
      <name val="Arial"/>
      <family val="2"/>
    </font>
    <font>
      <b/>
      <sz val="14"/>
      <name val="Arial Narrow"/>
      <family val="2"/>
    </font>
    <font>
      <sz val="10"/>
      <name val="Arial Narrow"/>
      <family val="2"/>
    </font>
    <font>
      <sz val="8"/>
      <name val="Arial Narrow"/>
      <family val="2"/>
    </font>
    <font>
      <sz val="10"/>
      <name val="Arial Narrow"/>
      <family val="2"/>
      <charset val="238"/>
    </font>
    <font>
      <b/>
      <sz val="12"/>
      <name val="Arial Narrow"/>
      <family val="2"/>
      <charset val="238"/>
    </font>
    <font>
      <sz val="12"/>
      <name val="Arial Narrow"/>
      <family val="2"/>
      <charset val="238"/>
    </font>
    <font>
      <sz val="10"/>
      <color indexed="12"/>
      <name val="Arial Narrow"/>
      <family val="2"/>
    </font>
    <font>
      <b/>
      <sz val="10"/>
      <name val="Arial Narrow"/>
      <family val="2"/>
      <charset val="238"/>
    </font>
    <font>
      <b/>
      <sz val="10"/>
      <name val="Arial"/>
      <family val="2"/>
      <charset val="238"/>
    </font>
    <font>
      <b/>
      <sz val="11"/>
      <name val="Arial Narrow"/>
      <family val="2"/>
    </font>
    <font>
      <b/>
      <sz val="14"/>
      <name val="Arial Narrow"/>
      <family val="2"/>
      <charset val="238"/>
    </font>
    <font>
      <b/>
      <sz val="14"/>
      <color indexed="9"/>
      <name val="Arial Narrow"/>
      <family val="2"/>
      <charset val="238"/>
    </font>
    <font>
      <b/>
      <sz val="14"/>
      <color theme="0"/>
      <name val="Arial Narrow"/>
      <family val="2"/>
      <charset val="238"/>
    </font>
    <font>
      <b/>
      <sz val="10"/>
      <color theme="1"/>
      <name val="Arial Narrow"/>
      <family val="2"/>
      <charset val="238"/>
    </font>
    <font>
      <b/>
      <sz val="14"/>
      <color theme="1"/>
      <name val="Arial Narrow"/>
      <family val="2"/>
      <charset val="238"/>
    </font>
    <font>
      <sz val="10"/>
      <color theme="0"/>
      <name val="Arial Narrow"/>
      <family val="2"/>
      <charset val="238"/>
    </font>
    <font>
      <sz val="10"/>
      <color indexed="9"/>
      <name val="Arial Narrow"/>
      <family val="2"/>
      <charset val="238"/>
    </font>
    <font>
      <b/>
      <sz val="8"/>
      <name val="Arial Narrow"/>
      <family val="2"/>
      <charset val="238"/>
    </font>
    <font>
      <sz val="10"/>
      <color theme="1"/>
      <name val="Arial"/>
      <family val="2"/>
      <charset val="238"/>
    </font>
    <font>
      <b/>
      <u/>
      <sz val="14"/>
      <name val="Arial Narrow"/>
      <family val="2"/>
    </font>
    <font>
      <b/>
      <sz val="18"/>
      <name val="Arial Narrow"/>
      <family val="2"/>
      <charset val="238"/>
    </font>
    <font>
      <b/>
      <sz val="20"/>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sz val="12"/>
      <color theme="1"/>
      <name val="Arial Narrow"/>
      <family val="2"/>
      <charset val="238"/>
    </font>
    <font>
      <b/>
      <sz val="12"/>
      <color theme="1"/>
      <name val="Arial Narrow"/>
      <family val="2"/>
      <charset val="238"/>
    </font>
    <font>
      <b/>
      <sz val="18"/>
      <name val="Arial Narrow"/>
      <family val="2"/>
    </font>
    <font>
      <sz val="12"/>
      <name val="Arial"/>
      <family val="2"/>
      <charset val="238"/>
    </font>
    <font>
      <sz val="12"/>
      <name val="Arial Narrow"/>
      <family val="2"/>
    </font>
    <font>
      <i/>
      <sz val="12"/>
      <name val="Arial Narrow"/>
      <family val="2"/>
    </font>
    <font>
      <b/>
      <sz val="12"/>
      <name val="Arial Narrow"/>
      <family val="2"/>
    </font>
    <font>
      <b/>
      <sz val="12"/>
      <name val="Arial"/>
      <family val="2"/>
      <charset val="238"/>
    </font>
    <font>
      <b/>
      <sz val="14"/>
      <color theme="1"/>
      <name val="Arial Narrow"/>
      <family val="2"/>
    </font>
    <font>
      <b/>
      <sz val="12"/>
      <color indexed="9"/>
      <name val="Arial Narrow"/>
      <family val="2"/>
    </font>
    <font>
      <b/>
      <sz val="14"/>
      <color indexed="9"/>
      <name val="Arial Narrow"/>
      <family val="2"/>
    </font>
    <font>
      <i/>
      <sz val="12"/>
      <color indexed="9"/>
      <name val="Arial Narrow"/>
      <family val="2"/>
    </font>
    <font>
      <sz val="12"/>
      <color indexed="9"/>
      <name val="Arial Narrow"/>
      <family val="2"/>
    </font>
    <font>
      <u/>
      <sz val="10"/>
      <color theme="10"/>
      <name val="Arial"/>
      <family val="2"/>
      <charset val="238"/>
    </font>
    <font>
      <sz val="11"/>
      <name val="Arial Narrow"/>
      <family val="2"/>
      <charset val="238"/>
    </font>
    <font>
      <sz val="12"/>
      <color rgb="FFFF0000"/>
      <name val="Arial Narrow"/>
      <family val="2"/>
      <charset val="238"/>
    </font>
    <font>
      <sz val="11"/>
      <color rgb="FFFF0000"/>
      <name val="Arial Narrow"/>
      <family val="2"/>
      <charset val="238"/>
    </font>
    <font>
      <sz val="11"/>
      <color rgb="FFC00000"/>
      <name val="Arial Narrow"/>
      <family val="2"/>
      <charset val="238"/>
    </font>
  </fonts>
  <fills count="29">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99"/>
        <bgColor indexed="64"/>
      </patternFill>
    </fill>
    <fill>
      <patternFill patternType="lightUp">
        <bgColor theme="4" tint="0.79995117038483843"/>
      </patternFill>
    </fill>
  </fills>
  <borders count="13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ck">
        <color indexed="64"/>
      </left>
      <right/>
      <top/>
      <bottom/>
      <diagonal/>
    </border>
    <border>
      <left/>
      <right/>
      <top style="thick">
        <color indexed="64"/>
      </top>
      <bottom/>
      <diagonal/>
    </border>
    <border>
      <left style="thick">
        <color indexed="64"/>
      </left>
      <right/>
      <top style="thick">
        <color indexed="64"/>
      </top>
      <bottom/>
      <diagonal/>
    </border>
    <border>
      <left style="thick">
        <color indexed="64"/>
      </left>
      <right style="thin">
        <color indexed="64"/>
      </right>
      <top/>
      <bottom style="thin">
        <color indexed="64"/>
      </bottom>
      <diagonal/>
    </border>
    <border>
      <left/>
      <right/>
      <top style="thick">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ck">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ck">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style="thick">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indexed="64"/>
      </right>
      <top style="thick">
        <color indexed="64"/>
      </top>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style="thin">
        <color indexed="64"/>
      </left>
      <right style="thin">
        <color indexed="64"/>
      </right>
      <top style="thin">
        <color indexed="64"/>
      </top>
      <bottom style="thin">
        <color theme="0"/>
      </bottom>
      <diagonal/>
    </border>
    <border>
      <left style="thick">
        <color indexed="64"/>
      </left>
      <right style="thin">
        <color theme="0"/>
      </right>
      <top/>
      <bottom/>
      <diagonal/>
    </border>
    <border>
      <left style="thick">
        <color indexed="64"/>
      </left>
      <right/>
      <top style="thin">
        <color theme="1"/>
      </top>
      <bottom style="thin">
        <color indexed="64"/>
      </bottom>
      <diagonal/>
    </border>
    <border>
      <left/>
      <right/>
      <top style="thin">
        <color theme="1"/>
      </top>
      <bottom style="thin">
        <color indexed="64"/>
      </bottom>
      <diagonal/>
    </border>
    <border>
      <left style="thick">
        <color theme="1"/>
      </left>
      <right/>
      <top/>
      <bottom/>
      <diagonal/>
    </border>
    <border>
      <left/>
      <right/>
      <top/>
      <bottom style="thick">
        <color indexed="64"/>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bottom style="thick">
        <color indexed="64"/>
      </bottom>
      <diagonal/>
    </border>
    <border>
      <left style="thin">
        <color indexed="64"/>
      </left>
      <right style="thick">
        <color indexed="64"/>
      </right>
      <top style="thin">
        <color indexed="64"/>
      </top>
      <bottom/>
      <diagonal/>
    </border>
    <border>
      <left style="thin">
        <color indexed="64"/>
      </left>
      <right/>
      <top style="thin">
        <color indexed="64"/>
      </top>
      <bottom style="thick">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style="medium">
        <color indexed="64"/>
      </top>
      <bottom style="thick">
        <color indexed="64"/>
      </bottom>
      <diagonal/>
    </border>
    <border>
      <left style="medium">
        <color indexed="64"/>
      </left>
      <right/>
      <top style="thin">
        <color indexed="64"/>
      </top>
      <bottom style="thick">
        <color indexed="64"/>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style="thin">
        <color indexed="64"/>
      </right>
      <top style="thin">
        <color indexed="64"/>
      </top>
      <bottom style="thick">
        <color indexed="64"/>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14" borderId="2" applyNumberFormat="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4" borderId="7" applyNumberFormat="0" applyFont="0" applyAlignment="0" applyProtection="0"/>
    <xf numFmtId="0" fontId="2" fillId="10"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1"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12" fillId="15" borderId="0" applyNumberFormat="0" applyBorder="0" applyAlignment="0" applyProtection="0"/>
    <xf numFmtId="0" fontId="13" fillId="2" borderId="8" applyNumberForma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13" borderId="0" applyNumberFormat="0" applyBorder="0" applyAlignment="0" applyProtection="0"/>
    <xf numFmtId="0" fontId="17" fillId="8" borderId="0" applyNumberFormat="0" applyBorder="0" applyAlignment="0" applyProtection="0"/>
    <xf numFmtId="0" fontId="18" fillId="2" borderId="1" applyNumberFormat="0" applyAlignment="0" applyProtection="0"/>
    <xf numFmtId="0" fontId="11" fillId="0" borderId="0"/>
    <xf numFmtId="0" fontId="59" fillId="0" borderId="0" applyNumberFormat="0" applyFill="0" applyBorder="0" applyAlignment="0" applyProtection="0"/>
  </cellStyleXfs>
  <cellXfs count="575">
    <xf numFmtId="0" fontId="0" fillId="0" borderId="0" xfId="0"/>
    <xf numFmtId="0" fontId="20" fillId="0" borderId="0" xfId="0" applyFont="1" applyBorder="1" applyAlignment="1">
      <alignment horizontal="center" vertical="center" wrapText="1"/>
    </xf>
    <xf numFmtId="0" fontId="0" fillId="0" borderId="0" xfId="0" applyFill="1"/>
    <xf numFmtId="0" fontId="20" fillId="0" borderId="0" xfId="0" applyFont="1" applyBorder="1" applyAlignment="1">
      <alignment vertical="center" wrapText="1"/>
    </xf>
    <xf numFmtId="0" fontId="21" fillId="0" borderId="0" xfId="0" applyFont="1" applyFill="1" applyBorder="1" applyAlignment="1">
      <alignment horizontal="center" vertical="center" wrapText="1"/>
    </xf>
    <xf numFmtId="0" fontId="26" fillId="0" borderId="0" xfId="0" applyFont="1" applyFill="1" applyBorder="1" applyAlignment="1">
      <alignment vertical="center" wrapText="1"/>
    </xf>
    <xf numFmtId="0" fontId="11" fillId="0" borderId="0" xfId="0" applyFont="1"/>
    <xf numFmtId="0" fontId="20" fillId="0" borderId="0" xfId="0" applyFont="1" applyFill="1" applyBorder="1" applyAlignment="1">
      <alignment horizontal="center" vertical="center" wrapText="1"/>
    </xf>
    <xf numFmtId="0" fontId="11" fillId="0" borderId="0" xfId="0" applyFont="1" applyFill="1"/>
    <xf numFmtId="0" fontId="11" fillId="0" borderId="0" xfId="0" applyFont="1" applyAlignment="1">
      <alignment vertical="center"/>
    </xf>
    <xf numFmtId="0" fontId="0" fillId="0" borderId="0" xfId="0" applyAlignment="1">
      <alignment vertical="center"/>
    </xf>
    <xf numFmtId="0" fontId="11" fillId="0" borderId="0" xfId="0" applyFont="1" applyFill="1" applyBorder="1"/>
    <xf numFmtId="0" fontId="23" fillId="0" borderId="0" xfId="0" applyFont="1"/>
    <xf numFmtId="0" fontId="23" fillId="0" borderId="0" xfId="0" applyFont="1" applyProtection="1">
      <protection locked="0"/>
    </xf>
    <xf numFmtId="0" fontId="23" fillId="21" borderId="0" xfId="0" applyFont="1" applyFill="1"/>
    <xf numFmtId="0" fontId="35" fillId="0" borderId="0" xfId="0" applyFont="1"/>
    <xf numFmtId="0" fontId="23" fillId="18" borderId="0" xfId="0" applyNumberFormat="1" applyFont="1" applyFill="1" applyBorder="1" applyAlignment="1">
      <alignment vertical="center" wrapText="1"/>
    </xf>
    <xf numFmtId="49" fontId="23" fillId="18" borderId="0" xfId="0" applyNumberFormat="1" applyFont="1" applyFill="1" applyBorder="1" applyAlignment="1">
      <alignment vertical="center" wrapText="1"/>
    </xf>
    <xf numFmtId="0" fontId="23" fillId="0" borderId="70" xfId="0" applyFont="1" applyBorder="1"/>
    <xf numFmtId="0" fontId="23" fillId="0" borderId="70" xfId="0" applyFont="1" applyBorder="1" applyProtection="1">
      <protection locked="0"/>
    </xf>
    <xf numFmtId="49" fontId="23" fillId="18" borderId="71" xfId="0" applyNumberFormat="1" applyFont="1" applyFill="1" applyBorder="1" applyAlignment="1">
      <alignment vertical="center" wrapText="1"/>
    </xf>
    <xf numFmtId="0" fontId="23" fillId="18" borderId="71" xfId="0" applyNumberFormat="1" applyFont="1" applyFill="1" applyBorder="1" applyAlignment="1">
      <alignment vertical="center" wrapText="1"/>
    </xf>
    <xf numFmtId="0" fontId="23" fillId="0" borderId="0" xfId="0" applyFont="1" applyBorder="1"/>
    <xf numFmtId="0" fontId="35" fillId="0" borderId="70" xfId="0" applyFont="1" applyBorder="1"/>
    <xf numFmtId="0" fontId="23" fillId="0" borderId="109" xfId="0" applyFont="1" applyBorder="1"/>
    <xf numFmtId="0" fontId="23" fillId="0" borderId="112" xfId="0" applyFont="1" applyBorder="1"/>
    <xf numFmtId="0" fontId="0" fillId="0" borderId="0" xfId="0" applyBorder="1"/>
    <xf numFmtId="0" fontId="35" fillId="21" borderId="113" xfId="0" applyFont="1" applyFill="1" applyBorder="1" applyAlignment="1" applyProtection="1">
      <alignment horizontal="center" vertical="center" wrapText="1"/>
      <protection locked="0"/>
    </xf>
    <xf numFmtId="0" fontId="35" fillId="21" borderId="0" xfId="0" applyFont="1" applyFill="1" applyBorder="1" applyAlignment="1" applyProtection="1">
      <alignment horizontal="center" vertical="center" wrapText="1"/>
      <protection locked="0"/>
    </xf>
    <xf numFmtId="0" fontId="38" fillId="0" borderId="0" xfId="0" applyFont="1"/>
    <xf numFmtId="0" fontId="28" fillId="0" borderId="0" xfId="0" applyFont="1"/>
    <xf numFmtId="0" fontId="33" fillId="21" borderId="113" xfId="0" applyFont="1" applyFill="1" applyBorder="1" applyAlignment="1" applyProtection="1">
      <alignment vertical="center" wrapText="1"/>
    </xf>
    <xf numFmtId="0" fontId="33" fillId="21" borderId="0" xfId="0" applyFont="1" applyFill="1" applyBorder="1" applyAlignment="1" applyProtection="1">
      <alignment vertical="center" wrapText="1"/>
    </xf>
    <xf numFmtId="0" fontId="36" fillId="21" borderId="71" xfId="0" applyFont="1" applyFill="1" applyBorder="1" applyAlignment="1" applyProtection="1">
      <alignment horizontal="center" vertical="center" wrapText="1"/>
      <protection locked="0"/>
    </xf>
    <xf numFmtId="0" fontId="36" fillId="21" borderId="0" xfId="0" applyFont="1" applyFill="1" applyBorder="1" applyAlignment="1" applyProtection="1">
      <alignment horizontal="center" vertical="center" wrapText="1"/>
      <protection locked="0"/>
    </xf>
    <xf numFmtId="0" fontId="23" fillId="0" borderId="16" xfId="0" applyFont="1" applyBorder="1" applyProtection="1">
      <protection locked="0"/>
    </xf>
    <xf numFmtId="0" fontId="0" fillId="0" borderId="0" xfId="0" applyProtection="1"/>
    <xf numFmtId="0" fontId="21" fillId="0" borderId="37"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2" fillId="0" borderId="0" xfId="0" applyFont="1" applyFill="1" applyBorder="1" applyAlignment="1" applyProtection="1">
      <alignment vertical="top"/>
      <protection locked="0"/>
    </xf>
    <xf numFmtId="0" fontId="22" fillId="0" borderId="37" xfId="0" applyFont="1" applyFill="1" applyBorder="1" applyAlignment="1" applyProtection="1">
      <alignment vertical="top"/>
      <protection locked="0"/>
    </xf>
    <xf numFmtId="0" fontId="21" fillId="0" borderId="37"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center" vertical="center" wrapText="1"/>
      <protection locked="0"/>
    </xf>
    <xf numFmtId="165" fontId="23" fillId="0" borderId="0" xfId="0" applyNumberFormat="1" applyFont="1" applyFill="1" applyBorder="1" applyAlignment="1" applyProtection="1">
      <alignment horizontal="center" vertical="center" wrapText="1"/>
      <protection locked="0"/>
    </xf>
    <xf numFmtId="0" fontId="21" fillId="0" borderId="25" xfId="0" applyFont="1" applyBorder="1" applyAlignment="1" applyProtection="1">
      <alignment wrapText="1"/>
      <protection locked="0"/>
    </xf>
    <xf numFmtId="0" fontId="21" fillId="0" borderId="26" xfId="0" applyFont="1" applyBorder="1" applyAlignment="1" applyProtection="1">
      <alignment wrapText="1"/>
      <protection locked="0"/>
    </xf>
    <xf numFmtId="0" fontId="21" fillId="0" borderId="64" xfId="0" applyFont="1" applyBorder="1" applyAlignment="1" applyProtection="1">
      <alignment wrapText="1"/>
      <protection locked="0"/>
    </xf>
    <xf numFmtId="0" fontId="21" fillId="0" borderId="0" xfId="0" applyFont="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0" fontId="24" fillId="19" borderId="124" xfId="0" applyFont="1" applyFill="1" applyBorder="1" applyAlignment="1" applyProtection="1">
      <alignment horizontal="center" vertical="center" wrapText="1"/>
    </xf>
    <xf numFmtId="0" fontId="25" fillId="19" borderId="27" xfId="0" applyFont="1" applyFill="1" applyBorder="1" applyAlignment="1" applyProtection="1">
      <alignment horizontal="center" vertical="center" wrapText="1"/>
    </xf>
    <xf numFmtId="0" fontId="25" fillId="19" borderId="16" xfId="0" applyFont="1" applyFill="1" applyBorder="1" applyAlignment="1" applyProtection="1">
      <alignment horizontal="center" vertical="center" wrapText="1"/>
    </xf>
    <xf numFmtId="0" fontId="21" fillId="0" borderId="31" xfId="0" applyFont="1" applyFill="1" applyBorder="1" applyAlignment="1" applyProtection="1">
      <alignment horizontal="center" vertical="center" wrapText="1"/>
    </xf>
    <xf numFmtId="0" fontId="21" fillId="0" borderId="27" xfId="0" applyFont="1" applyFill="1" applyBorder="1" applyAlignment="1" applyProtection="1">
      <alignment horizontal="center" vertical="center" wrapText="1"/>
    </xf>
    <xf numFmtId="0" fontId="21" fillId="0" borderId="0" xfId="0" applyFont="1" applyBorder="1" applyAlignment="1" applyProtection="1">
      <alignment wrapText="1"/>
      <protection locked="0"/>
    </xf>
    <xf numFmtId="0" fontId="0" fillId="0" borderId="0" xfId="0" applyAlignment="1">
      <alignment vertical="top"/>
    </xf>
    <xf numFmtId="0" fontId="25" fillId="0" borderId="73" xfId="0" applyFont="1" applyBorder="1" applyAlignment="1" applyProtection="1">
      <alignment horizontal="left" vertical="center" wrapText="1"/>
    </xf>
    <xf numFmtId="0" fontId="25" fillId="0" borderId="77" xfId="0" applyFont="1" applyBorder="1" applyAlignment="1" applyProtection="1">
      <alignment horizontal="left" vertical="center" wrapText="1"/>
    </xf>
    <xf numFmtId="0" fontId="25" fillId="0" borderId="78" xfId="0" applyFont="1" applyBorder="1" applyAlignment="1" applyProtection="1">
      <alignment horizontal="left" vertical="center" wrapText="1"/>
    </xf>
    <xf numFmtId="0" fontId="25" fillId="0" borderId="15"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0" borderId="40" xfId="0" applyFont="1" applyBorder="1" applyAlignment="1" applyProtection="1">
      <alignment horizontal="left" vertical="center" wrapText="1"/>
    </xf>
    <xf numFmtId="0" fontId="24" fillId="0" borderId="114" xfId="0" applyFont="1" applyBorder="1" applyAlignment="1" applyProtection="1">
      <alignment horizontal="left" vertical="center" wrapText="1"/>
    </xf>
    <xf numFmtId="0" fontId="24" fillId="0" borderId="76" xfId="0" applyFont="1" applyBorder="1" applyAlignment="1" applyProtection="1">
      <alignment horizontal="left" vertical="center" wrapText="1"/>
    </xf>
    <xf numFmtId="0" fontId="25" fillId="0" borderId="81" xfId="0" applyFont="1" applyBorder="1" applyAlignment="1" applyProtection="1">
      <alignment horizontal="left" vertical="center" wrapText="1"/>
    </xf>
    <xf numFmtId="0" fontId="24" fillId="0" borderId="116" xfId="0" applyFont="1" applyBorder="1" applyAlignment="1" applyProtection="1">
      <alignment horizontal="left" vertical="center" wrapText="1"/>
    </xf>
    <xf numFmtId="0" fontId="25" fillId="0" borderId="78" xfId="0" applyNumberFormat="1" applyFont="1" applyBorder="1" applyAlignment="1" applyProtection="1">
      <alignment vertical="center" wrapText="1"/>
    </xf>
    <xf numFmtId="0" fontId="25" fillId="25" borderId="40" xfId="0" applyFont="1" applyFill="1" applyBorder="1" applyAlignment="1" applyProtection="1">
      <alignment horizontal="center" vertical="center" wrapText="1"/>
      <protection locked="0"/>
    </xf>
    <xf numFmtId="0" fontId="42" fillId="22" borderId="41" xfId="0" applyFont="1" applyFill="1" applyBorder="1" applyAlignment="1" applyProtection="1">
      <alignment horizontal="center" vertical="center" wrapText="1"/>
    </xf>
    <xf numFmtId="0" fontId="25" fillId="26" borderId="77" xfId="0" applyFont="1" applyFill="1" applyBorder="1" applyAlignment="1" applyProtection="1">
      <alignment wrapText="1"/>
    </xf>
    <xf numFmtId="0" fontId="25" fillId="0" borderId="96" xfId="0" applyFont="1" applyBorder="1" applyAlignment="1" applyProtection="1">
      <alignment vertical="center" wrapText="1"/>
    </xf>
    <xf numFmtId="0" fontId="25" fillId="26" borderId="78" xfId="0" applyFont="1" applyFill="1" applyBorder="1" applyAlignment="1" applyProtection="1">
      <alignment wrapText="1"/>
    </xf>
    <xf numFmtId="0" fontId="25" fillId="0" borderId="121" xfId="0" applyFont="1" applyBorder="1" applyAlignment="1" applyProtection="1">
      <alignment vertical="center" wrapText="1"/>
    </xf>
    <xf numFmtId="6" fontId="25" fillId="26" borderId="60" xfId="0" applyNumberFormat="1" applyFont="1" applyFill="1" applyBorder="1" applyAlignment="1" applyProtection="1">
      <alignment vertical="center" wrapText="1"/>
    </xf>
    <xf numFmtId="0" fontId="25" fillId="26" borderId="81" xfId="0" applyFont="1" applyFill="1" applyBorder="1" applyAlignment="1" applyProtection="1">
      <alignment wrapText="1"/>
    </xf>
    <xf numFmtId="6" fontId="25" fillId="26" borderId="127" xfId="0" applyNumberFormat="1" applyFont="1" applyFill="1" applyBorder="1" applyAlignment="1" applyProtection="1">
      <alignment vertical="center" wrapText="1"/>
    </xf>
    <xf numFmtId="0" fontId="25" fillId="0" borderId="80" xfId="0" applyFont="1" applyBorder="1" applyAlignment="1" applyProtection="1">
      <alignment wrapText="1"/>
    </xf>
    <xf numFmtId="0" fontId="25" fillId="0" borderId="22" xfId="0" applyFont="1" applyBorder="1" applyAlignment="1" applyProtection="1">
      <alignment horizontal="center" vertical="center" wrapText="1"/>
    </xf>
    <xf numFmtId="0" fontId="25" fillId="0" borderId="77" xfId="0" applyFont="1" applyBorder="1" applyAlignment="1" applyProtection="1">
      <alignment horizontal="center" vertical="center" wrapText="1"/>
    </xf>
    <xf numFmtId="0" fontId="25" fillId="26" borderId="10" xfId="0" applyFont="1" applyFill="1" applyBorder="1" applyAlignment="1" applyProtection="1">
      <alignment vertical="center" wrapText="1"/>
    </xf>
    <xf numFmtId="0" fontId="47" fillId="26" borderId="10" xfId="0" applyFont="1" applyFill="1" applyBorder="1" applyAlignment="1" applyProtection="1">
      <alignment horizontal="center" vertical="center" wrapText="1"/>
    </xf>
    <xf numFmtId="0" fontId="46" fillId="26" borderId="10" xfId="0" applyFont="1" applyFill="1" applyBorder="1" applyAlignment="1" applyProtection="1">
      <alignment horizontal="center" vertical="center"/>
    </xf>
    <xf numFmtId="0" fontId="46" fillId="26" borderId="96" xfId="0" applyFont="1" applyFill="1" applyBorder="1" applyAlignment="1" applyProtection="1">
      <alignment horizontal="center" vertical="center"/>
    </xf>
    <xf numFmtId="165" fontId="24" fillId="26" borderId="10" xfId="0" applyNumberFormat="1" applyFont="1" applyFill="1" applyBorder="1" applyAlignment="1" applyProtection="1">
      <alignment horizontal="center" vertical="center" wrapText="1"/>
    </xf>
    <xf numFmtId="165" fontId="25" fillId="26" borderId="10" xfId="0" applyNumberFormat="1" applyFont="1" applyFill="1" applyBorder="1" applyAlignment="1" applyProtection="1">
      <alignment horizontal="center" vertical="center" wrapText="1"/>
    </xf>
    <xf numFmtId="165" fontId="25" fillId="26" borderId="96" xfId="0" applyNumberFormat="1" applyFont="1" applyFill="1" applyBorder="1" applyAlignment="1" applyProtection="1">
      <alignment horizontal="center" vertical="center" wrapText="1"/>
    </xf>
    <xf numFmtId="165" fontId="24" fillId="26" borderId="40" xfId="0" applyNumberFormat="1" applyFont="1" applyFill="1" applyBorder="1" applyAlignment="1" applyProtection="1">
      <alignment horizontal="center" vertical="center" wrapText="1"/>
    </xf>
    <xf numFmtId="165" fontId="25" fillId="26" borderId="40" xfId="0" applyNumberFormat="1" applyFont="1" applyFill="1" applyBorder="1" applyAlignment="1" applyProtection="1">
      <alignment horizontal="center" vertical="center" wrapText="1"/>
    </xf>
    <xf numFmtId="165" fontId="24" fillId="26" borderId="13" xfId="0" applyNumberFormat="1" applyFont="1" applyFill="1" applyBorder="1" applyAlignment="1" applyProtection="1">
      <alignment horizontal="center" vertical="center" wrapText="1"/>
    </xf>
    <xf numFmtId="165" fontId="24" fillId="26" borderId="104" xfId="0" applyNumberFormat="1" applyFont="1" applyFill="1" applyBorder="1" applyAlignment="1" applyProtection="1">
      <alignment horizontal="center" vertical="center" wrapText="1"/>
    </xf>
    <xf numFmtId="165" fontId="24" fillId="26" borderId="75" xfId="0" applyNumberFormat="1" applyFont="1" applyFill="1" applyBorder="1" applyAlignment="1" applyProtection="1">
      <alignment horizontal="center" vertical="center" wrapText="1"/>
    </xf>
    <xf numFmtId="165" fontId="24" fillId="26" borderId="126" xfId="0" applyNumberFormat="1" applyFont="1" applyFill="1" applyBorder="1" applyAlignment="1" applyProtection="1">
      <alignment horizontal="center" vertical="center" wrapText="1"/>
    </xf>
    <xf numFmtId="0" fontId="25" fillId="0" borderId="114" xfId="0" applyNumberFormat="1" applyFont="1" applyBorder="1" applyAlignment="1" applyProtection="1">
      <alignment horizontal="center" vertical="center" wrapText="1"/>
    </xf>
    <xf numFmtId="0" fontId="25" fillId="25" borderId="23" xfId="0" applyFont="1" applyFill="1" applyBorder="1" applyAlignment="1" applyProtection="1">
      <alignment vertical="top" wrapText="1"/>
      <protection locked="0"/>
    </xf>
    <xf numFmtId="0" fontId="49" fillId="0" borderId="16" xfId="0" applyFont="1" applyBorder="1" applyAlignment="1" applyProtection="1">
      <alignment wrapText="1"/>
    </xf>
    <xf numFmtId="0" fontId="50" fillId="0" borderId="10" xfId="0" applyFont="1" applyBorder="1" applyAlignment="1" applyProtection="1">
      <alignment horizontal="center" vertical="center" wrapText="1"/>
    </xf>
    <xf numFmtId="0" fontId="50" fillId="0" borderId="18" xfId="0" applyFont="1" applyBorder="1" applyAlignment="1" applyProtection="1">
      <alignment horizontal="center" vertical="center" wrapText="1"/>
    </xf>
    <xf numFmtId="0" fontId="50" fillId="0" borderId="16" xfId="0" applyFont="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center" wrapText="1"/>
      <protection locked="0"/>
    </xf>
    <xf numFmtId="0" fontId="50" fillId="0" borderId="16" xfId="0" applyFont="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25" fillId="0" borderId="10" xfId="0" applyFont="1" applyBorder="1" applyAlignment="1" applyProtection="1">
      <alignment vertical="center"/>
    </xf>
    <xf numFmtId="0" fontId="25" fillId="21" borderId="10" xfId="0" applyFont="1" applyFill="1" applyBorder="1" applyAlignment="1" applyProtection="1">
      <alignment vertical="center"/>
    </xf>
    <xf numFmtId="0" fontId="50" fillId="19" borderId="10" xfId="0" applyFont="1" applyFill="1" applyBorder="1" applyAlignment="1" applyProtection="1">
      <alignment horizontal="center" vertical="center" wrapText="1"/>
    </xf>
    <xf numFmtId="165" fontId="52" fillId="19" borderId="40" xfId="0" applyNumberFormat="1" applyFont="1" applyFill="1" applyBorder="1" applyAlignment="1" applyProtection="1">
      <alignment horizontal="center" vertical="center" wrapText="1"/>
    </xf>
    <xf numFmtId="165" fontId="52" fillId="19" borderId="20" xfId="0" applyNumberFormat="1" applyFont="1" applyFill="1" applyBorder="1" applyAlignment="1" applyProtection="1">
      <alignment horizontal="center" vertical="center" wrapText="1"/>
    </xf>
    <xf numFmtId="0" fontId="52" fillId="18" borderId="39" xfId="0" applyFont="1" applyFill="1" applyBorder="1" applyAlignment="1" applyProtection="1">
      <alignment horizontal="center" vertical="center" wrapText="1"/>
      <protection locked="0"/>
    </xf>
    <xf numFmtId="165" fontId="24" fillId="26" borderId="12" xfId="0" applyNumberFormat="1" applyFont="1" applyFill="1" applyBorder="1" applyAlignment="1" applyProtection="1">
      <alignment horizontal="center" vertical="center" wrapText="1"/>
    </xf>
    <xf numFmtId="165" fontId="24" fillId="26" borderId="67" xfId="0" applyNumberFormat="1" applyFont="1" applyFill="1" applyBorder="1" applyAlignment="1" applyProtection="1">
      <alignment horizontal="center" vertical="center" wrapText="1"/>
    </xf>
    <xf numFmtId="0" fontId="49" fillId="0" borderId="26" xfId="0" applyFont="1" applyFill="1" applyBorder="1" applyAlignment="1" applyProtection="1">
      <protection locked="0"/>
    </xf>
    <xf numFmtId="0" fontId="24" fillId="18" borderId="10" xfId="0" applyFont="1" applyFill="1" applyBorder="1" applyAlignment="1" applyProtection="1">
      <alignment horizontal="center" vertical="center" wrapText="1"/>
    </xf>
    <xf numFmtId="165" fontId="24" fillId="26" borderId="15" xfId="0" applyNumberFormat="1" applyFont="1" applyFill="1" applyBorder="1" applyAlignment="1" applyProtection="1">
      <alignment horizontal="center" vertical="center" wrapText="1"/>
    </xf>
    <xf numFmtId="165" fontId="24" fillId="26" borderId="30" xfId="0" applyNumberFormat="1" applyFont="1" applyFill="1" applyBorder="1" applyAlignment="1" applyProtection="1">
      <alignment horizontal="center" vertical="center" wrapText="1"/>
    </xf>
    <xf numFmtId="0" fontId="50" fillId="18" borderId="10" xfId="0" applyFont="1" applyFill="1" applyBorder="1" applyAlignment="1" applyProtection="1">
      <alignment horizontal="center" vertical="center" wrapText="1"/>
    </xf>
    <xf numFmtId="165" fontId="25" fillId="26" borderId="18" xfId="0" applyNumberFormat="1" applyFont="1" applyFill="1" applyBorder="1" applyAlignment="1" applyProtection="1">
      <alignment horizontal="center" vertical="center" wrapText="1"/>
    </xf>
    <xf numFmtId="0" fontId="50" fillId="0" borderId="40" xfId="0" applyFont="1" applyFill="1" applyBorder="1" applyAlignment="1" applyProtection="1">
      <alignment horizontal="center" vertical="center" wrapText="1"/>
      <protection locked="0"/>
    </xf>
    <xf numFmtId="165" fontId="50" fillId="26" borderId="18" xfId="0" applyNumberFormat="1" applyFont="1" applyFill="1" applyBorder="1" applyAlignment="1" applyProtection="1">
      <alignment horizontal="center" vertical="center" wrapText="1"/>
      <protection locked="0"/>
    </xf>
    <xf numFmtId="0" fontId="49" fillId="0" borderId="26" xfId="0" applyFont="1" applyBorder="1" applyProtection="1">
      <protection locked="0"/>
    </xf>
    <xf numFmtId="165" fontId="50" fillId="26" borderId="20" xfId="0" applyNumberFormat="1" applyFont="1" applyFill="1" applyBorder="1" applyAlignment="1" applyProtection="1">
      <alignment horizontal="center" vertical="center" wrapText="1"/>
      <protection locked="0"/>
    </xf>
    <xf numFmtId="0" fontId="53" fillId="19" borderId="14" xfId="0" applyFont="1" applyFill="1" applyBorder="1" applyProtection="1"/>
    <xf numFmtId="0" fontId="52" fillId="19" borderId="15" xfId="0" applyFont="1" applyFill="1" applyBorder="1" applyAlignment="1" applyProtection="1">
      <alignment horizontal="center" vertical="center"/>
    </xf>
    <xf numFmtId="165" fontId="52" fillId="19" borderId="15" xfId="0" applyNumberFormat="1" applyFont="1" applyFill="1" applyBorder="1" applyAlignment="1" applyProtection="1">
      <alignment horizontal="center" vertical="center" wrapText="1"/>
    </xf>
    <xf numFmtId="0" fontId="52" fillId="19" borderId="30" xfId="0" applyFont="1" applyFill="1" applyBorder="1" applyAlignment="1" applyProtection="1">
      <alignment horizontal="center" vertical="center"/>
    </xf>
    <xf numFmtId="0" fontId="49" fillId="25" borderId="10" xfId="0" applyFont="1" applyFill="1" applyBorder="1" applyAlignment="1" applyProtection="1">
      <alignment horizontal="center" vertical="center"/>
      <protection locked="0"/>
    </xf>
    <xf numFmtId="165" fontId="25" fillId="26" borderId="10" xfId="0" applyNumberFormat="1" applyFont="1" applyFill="1" applyBorder="1" applyAlignment="1" applyProtection="1">
      <alignment horizontal="center" vertical="center" wrapText="1"/>
      <protection locked="0"/>
    </xf>
    <xf numFmtId="0" fontId="52" fillId="18" borderId="0" xfId="0" applyFont="1" applyFill="1" applyBorder="1" applyAlignment="1" applyProtection="1">
      <alignment horizontal="center" vertical="center" wrapText="1"/>
      <protection locked="0"/>
    </xf>
    <xf numFmtId="0" fontId="49" fillId="0" borderId="26" xfId="0" applyFont="1" applyFill="1" applyBorder="1" applyProtection="1">
      <protection locked="0"/>
    </xf>
    <xf numFmtId="0" fontId="24" fillId="18" borderId="35" xfId="0" applyFont="1" applyFill="1" applyBorder="1" applyAlignment="1" applyProtection="1">
      <alignment vertical="center" wrapText="1"/>
    </xf>
    <xf numFmtId="165" fontId="24" fillId="18" borderId="39" xfId="0" applyNumberFormat="1" applyFont="1" applyFill="1" applyBorder="1" applyAlignment="1" applyProtection="1">
      <alignment horizontal="center" vertical="center" wrapText="1"/>
      <protection locked="0"/>
    </xf>
    <xf numFmtId="165" fontId="24" fillId="18" borderId="43" xfId="0" applyNumberFormat="1" applyFont="1" applyFill="1" applyBorder="1" applyAlignment="1" applyProtection="1">
      <alignment horizontal="center" vertical="center" wrapText="1"/>
      <protection locked="0"/>
    </xf>
    <xf numFmtId="0" fontId="50" fillId="18" borderId="26" xfId="0" applyFont="1" applyFill="1" applyBorder="1" applyAlignment="1" applyProtection="1">
      <alignment horizontal="center" vertical="center" wrapText="1"/>
      <protection locked="0"/>
    </xf>
    <xf numFmtId="0" fontId="50" fillId="18" borderId="43" xfId="0" applyFont="1" applyFill="1" applyBorder="1" applyAlignment="1" applyProtection="1">
      <alignment horizontal="left" vertical="center" wrapText="1"/>
    </xf>
    <xf numFmtId="165" fontId="25" fillId="26" borderId="50" xfId="0" applyNumberFormat="1" applyFont="1" applyFill="1" applyBorder="1" applyAlignment="1" applyProtection="1">
      <alignment horizontal="center" vertical="center" wrapText="1"/>
    </xf>
    <xf numFmtId="165" fontId="50" fillId="26" borderId="123" xfId="0" applyNumberFormat="1" applyFont="1" applyFill="1" applyBorder="1" applyAlignment="1" applyProtection="1">
      <alignment horizontal="center" vertical="center" wrapText="1"/>
      <protection locked="0"/>
    </xf>
    <xf numFmtId="165" fontId="50" fillId="26" borderId="50" xfId="0" applyNumberFormat="1" applyFont="1" applyFill="1" applyBorder="1" applyAlignment="1" applyProtection="1">
      <alignment horizontal="center" vertical="center" wrapText="1"/>
      <protection locked="0"/>
    </xf>
    <xf numFmtId="0" fontId="50" fillId="19" borderId="22" xfId="0" applyFont="1" applyFill="1" applyBorder="1" applyAlignment="1" applyProtection="1">
      <alignment horizontal="center" vertical="center" wrapText="1"/>
    </xf>
    <xf numFmtId="165" fontId="52" fillId="19" borderId="56" xfId="0" applyNumberFormat="1" applyFont="1" applyFill="1" applyBorder="1" applyAlignment="1" applyProtection="1">
      <alignment horizontal="center" vertical="center" wrapText="1"/>
    </xf>
    <xf numFmtId="165" fontId="52" fillId="19" borderId="57" xfId="0" applyNumberFormat="1" applyFont="1" applyFill="1" applyBorder="1" applyAlignment="1" applyProtection="1">
      <alignment horizontal="center" vertical="center" wrapText="1"/>
    </xf>
    <xf numFmtId="0" fontId="53" fillId="19" borderId="21" xfId="0" applyFont="1" applyFill="1" applyBorder="1" applyProtection="1"/>
    <xf numFmtId="0" fontId="52" fillId="19" borderId="22" xfId="0" applyFont="1" applyFill="1" applyBorder="1" applyAlignment="1" applyProtection="1">
      <alignment horizontal="center" vertical="center"/>
    </xf>
    <xf numFmtId="165" fontId="52" fillId="19" borderId="22" xfId="0" applyNumberFormat="1" applyFont="1" applyFill="1" applyBorder="1" applyAlignment="1" applyProtection="1">
      <alignment horizontal="center" vertical="center" wrapText="1"/>
    </xf>
    <xf numFmtId="0" fontId="52" fillId="19" borderId="24" xfId="0" applyFont="1" applyFill="1" applyBorder="1" applyAlignment="1" applyProtection="1">
      <alignment horizontal="center" vertical="center"/>
    </xf>
    <xf numFmtId="0" fontId="50" fillId="0" borderId="16" xfId="0" applyFont="1" applyBorder="1" applyAlignment="1" applyProtection="1">
      <alignment horizontal="center" vertical="center"/>
    </xf>
    <xf numFmtId="0" fontId="49" fillId="25" borderId="10" xfId="0" applyFont="1" applyFill="1" applyBorder="1" applyAlignment="1" applyProtection="1">
      <alignment wrapText="1"/>
      <protection locked="0"/>
    </xf>
    <xf numFmtId="0" fontId="49" fillId="25" borderId="18" xfId="0" applyFont="1" applyFill="1" applyBorder="1" applyAlignment="1" applyProtection="1">
      <alignment horizontal="center"/>
      <protection locked="0"/>
    </xf>
    <xf numFmtId="0" fontId="50" fillId="0" borderId="11" xfId="0" applyFont="1" applyBorder="1" applyAlignment="1" applyProtection="1">
      <alignment horizontal="center" vertical="center"/>
      <protection locked="0"/>
    </xf>
    <xf numFmtId="0" fontId="49" fillId="25" borderId="17" xfId="0" applyFont="1" applyFill="1" applyBorder="1" applyAlignment="1" applyProtection="1">
      <alignment wrapText="1"/>
      <protection locked="0"/>
    </xf>
    <xf numFmtId="0" fontId="49" fillId="25" borderId="17" xfId="0" applyFont="1" applyFill="1" applyBorder="1" applyAlignment="1" applyProtection="1">
      <alignment horizontal="center"/>
      <protection locked="0"/>
    </xf>
    <xf numFmtId="165" fontId="50" fillId="25" borderId="17" xfId="0" applyNumberFormat="1" applyFont="1" applyFill="1" applyBorder="1" applyAlignment="1" applyProtection="1">
      <alignment horizontal="center" vertical="center" wrapText="1"/>
      <protection locked="0"/>
    </xf>
    <xf numFmtId="165" fontId="25" fillId="26" borderId="17" xfId="0" applyNumberFormat="1" applyFont="1" applyFill="1" applyBorder="1" applyAlignment="1" applyProtection="1">
      <alignment horizontal="center" vertical="center" wrapText="1"/>
      <protection locked="0"/>
    </xf>
    <xf numFmtId="0" fontId="49" fillId="25" borderId="23" xfId="0" applyFont="1" applyFill="1" applyBorder="1" applyAlignment="1" applyProtection="1">
      <alignment horizontal="center"/>
      <protection locked="0"/>
    </xf>
    <xf numFmtId="0" fontId="50" fillId="18" borderId="32" xfId="0" applyFont="1" applyFill="1" applyBorder="1" applyAlignment="1" applyProtection="1">
      <alignment horizontal="center" vertical="center" wrapText="1"/>
    </xf>
    <xf numFmtId="165" fontId="50" fillId="26" borderId="23" xfId="0" applyNumberFormat="1"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50" fillId="0" borderId="22" xfId="0" applyFont="1" applyBorder="1" applyAlignment="1" applyProtection="1">
      <alignment horizontal="left" vertical="center" wrapText="1"/>
    </xf>
    <xf numFmtId="6" fontId="50" fillId="25" borderId="22" xfId="0" applyNumberFormat="1" applyFont="1" applyFill="1" applyBorder="1" applyAlignment="1" applyProtection="1">
      <alignment vertical="center" wrapText="1"/>
      <protection locked="0"/>
    </xf>
    <xf numFmtId="0" fontId="50" fillId="0" borderId="24" xfId="0" applyFont="1" applyBorder="1" applyAlignment="1" applyProtection="1">
      <alignment vertical="center" wrapText="1"/>
    </xf>
    <xf numFmtId="0" fontId="50" fillId="0" borderId="10" xfId="0" applyFont="1" applyBorder="1" applyAlignment="1" applyProtection="1">
      <alignment horizontal="left" vertical="center" wrapText="1"/>
    </xf>
    <xf numFmtId="0" fontId="50" fillId="0" borderId="0" xfId="0" applyFont="1" applyBorder="1" applyAlignment="1" applyProtection="1">
      <alignment horizontal="left" vertical="center" wrapText="1"/>
    </xf>
    <xf numFmtId="0" fontId="50" fillId="0" borderId="27" xfId="0" applyFont="1" applyBorder="1" applyAlignment="1" applyProtection="1">
      <alignment vertical="center" wrapText="1"/>
    </xf>
    <xf numFmtId="0" fontId="50" fillId="0" borderId="43" xfId="0" applyFont="1" applyBorder="1" applyAlignment="1" applyProtection="1">
      <alignment horizontal="left" vertical="center" wrapText="1"/>
    </xf>
    <xf numFmtId="0" fontId="50" fillId="0" borderId="61" xfId="0" applyFont="1" applyBorder="1" applyAlignment="1" applyProtection="1">
      <alignment horizontal="left" vertical="center" wrapText="1"/>
    </xf>
    <xf numFmtId="0" fontId="21" fillId="25" borderId="20" xfId="0" applyFont="1" applyFill="1" applyBorder="1" applyAlignment="1" applyProtection="1">
      <alignment horizontal="center" vertical="center" wrapText="1"/>
      <protection locked="0"/>
    </xf>
    <xf numFmtId="0" fontId="50" fillId="25" borderId="22" xfId="0" applyFont="1" applyFill="1" applyBorder="1" applyAlignment="1" applyProtection="1">
      <alignment horizontal="center" vertical="center" wrapText="1"/>
      <protection locked="0"/>
    </xf>
    <xf numFmtId="0" fontId="50" fillId="0" borderId="16" xfId="0" applyNumberFormat="1" applyFont="1" applyBorder="1" applyAlignment="1" applyProtection="1">
      <alignment horizontal="center" vertical="center" wrapText="1"/>
    </xf>
    <xf numFmtId="0" fontId="50" fillId="0" borderId="11" xfId="0" applyNumberFormat="1" applyFont="1" applyBorder="1" applyAlignment="1" applyProtection="1">
      <alignment horizontal="center" vertical="center" wrapText="1"/>
    </xf>
    <xf numFmtId="0" fontId="25" fillId="0" borderId="78" xfId="0" applyFont="1" applyBorder="1" applyAlignment="1" applyProtection="1">
      <alignment horizontal="center" vertical="center" wrapText="1"/>
    </xf>
    <xf numFmtId="0" fontId="25" fillId="26" borderId="40" xfId="0" applyFont="1" applyFill="1" applyBorder="1" applyAlignment="1" applyProtection="1">
      <alignment vertical="center" wrapText="1"/>
    </xf>
    <xf numFmtId="0" fontId="50" fillId="25" borderId="18" xfId="0" applyFont="1" applyFill="1" applyBorder="1" applyAlignment="1" applyProtection="1">
      <alignment horizontal="center" vertical="center" wrapText="1"/>
      <protection locked="0"/>
    </xf>
    <xf numFmtId="0" fontId="50" fillId="0" borderId="10" xfId="0" applyFont="1" applyFill="1" applyBorder="1" applyAlignment="1" applyProtection="1">
      <alignment horizontal="center" vertical="center" wrapText="1"/>
      <protection locked="0"/>
    </xf>
    <xf numFmtId="165" fontId="24" fillId="26" borderId="18" xfId="0" applyNumberFormat="1" applyFont="1" applyFill="1" applyBorder="1" applyAlignment="1" applyProtection="1">
      <alignment horizontal="center" vertical="center" wrapText="1"/>
      <protection locked="0"/>
    </xf>
    <xf numFmtId="165" fontId="24" fillId="26" borderId="50" xfId="0" applyNumberFormat="1" applyFont="1" applyFill="1" applyBorder="1" applyAlignment="1" applyProtection="1">
      <alignment horizontal="center" vertical="center" wrapText="1"/>
      <protection locked="0"/>
    </xf>
    <xf numFmtId="165" fontId="24" fillId="26" borderId="10" xfId="0" applyNumberFormat="1" applyFont="1" applyFill="1" applyBorder="1" applyAlignment="1" applyProtection="1">
      <alignment horizontal="center" vertical="center" wrapText="1"/>
      <protection locked="0"/>
    </xf>
    <xf numFmtId="0" fontId="24" fillId="18" borderId="10" xfId="0" applyFont="1" applyFill="1" applyBorder="1" applyAlignment="1" applyProtection="1">
      <alignment horizontal="center" vertical="center" wrapText="1"/>
      <protection locked="0"/>
    </xf>
    <xf numFmtId="6" fontId="50" fillId="25" borderId="10" xfId="0" applyNumberFormat="1" applyFont="1" applyFill="1" applyBorder="1" applyAlignment="1" applyProtection="1">
      <alignment vertical="center" wrapText="1"/>
      <protection locked="0"/>
    </xf>
    <xf numFmtId="0" fontId="25" fillId="25" borderId="10" xfId="0" applyFont="1" applyFill="1" applyBorder="1" applyAlignment="1" applyProtection="1">
      <alignment horizontal="center" vertical="center" wrapText="1"/>
      <protection locked="0"/>
    </xf>
    <xf numFmtId="0" fontId="25" fillId="25" borderId="121" xfId="0" applyFont="1" applyFill="1" applyBorder="1" applyAlignment="1" applyProtection="1">
      <alignment horizontal="center" vertical="center" wrapText="1"/>
      <protection locked="0"/>
    </xf>
    <xf numFmtId="0" fontId="49" fillId="0" borderId="10" xfId="0" applyFont="1" applyBorder="1" applyAlignment="1" applyProtection="1">
      <alignment horizontal="center" vertical="center"/>
      <protection locked="0"/>
    </xf>
    <xf numFmtId="0" fontId="49" fillId="0" borderId="18" xfId="0" applyFont="1" applyBorder="1" applyAlignment="1" applyProtection="1">
      <alignment horizontal="center" vertical="center"/>
      <protection locked="0"/>
    </xf>
    <xf numFmtId="0" fontId="25" fillId="25" borderId="10" xfId="0" applyFont="1" applyFill="1" applyBorder="1" applyAlignment="1" applyProtection="1">
      <alignment vertical="center" wrapText="1"/>
      <protection locked="0"/>
    </xf>
    <xf numFmtId="0" fontId="25" fillId="25" borderId="18" xfId="0" applyFont="1" applyFill="1" applyBorder="1" applyAlignment="1" applyProtection="1">
      <alignment horizontal="center" vertical="center" wrapText="1"/>
      <protection locked="0"/>
    </xf>
    <xf numFmtId="0" fontId="25" fillId="0" borderId="16" xfId="0" applyFont="1" applyBorder="1" applyAlignment="1" applyProtection="1">
      <alignment horizontal="center" vertical="center"/>
    </xf>
    <xf numFmtId="0" fontId="25" fillId="25" borderId="10" xfId="0" applyFont="1" applyFill="1" applyBorder="1" applyAlignment="1" applyProtection="1">
      <alignment horizontal="center" vertical="center"/>
      <protection locked="0"/>
    </xf>
    <xf numFmtId="165" fontId="25" fillId="25" borderId="10" xfId="0" applyNumberFormat="1"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165" fontId="46" fillId="22" borderId="121" xfId="0" applyNumberFormat="1" applyFont="1" applyFill="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50" fillId="25" borderId="35"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0" fontId="49" fillId="0" borderId="31" xfId="0" applyFont="1" applyFill="1" applyBorder="1" applyAlignment="1" applyProtection="1">
      <alignment horizontal="center" vertical="center"/>
      <protection locked="0"/>
    </xf>
    <xf numFmtId="0" fontId="25" fillId="25" borderId="10" xfId="0" applyFont="1" applyFill="1" applyBorder="1" applyAlignment="1" applyProtection="1">
      <alignment horizontal="center" vertical="center" wrapText="1"/>
      <protection locked="0"/>
    </xf>
    <xf numFmtId="165" fontId="50" fillId="25" borderId="10" xfId="0" applyNumberFormat="1" applyFont="1" applyFill="1" applyBorder="1" applyAlignment="1" applyProtection="1">
      <alignment horizontal="center" vertical="center" wrapText="1"/>
      <protection locked="0"/>
    </xf>
    <xf numFmtId="0" fontId="25" fillId="25" borderId="23" xfId="0" applyFont="1" applyFill="1" applyBorder="1" applyAlignment="1" applyProtection="1">
      <alignment horizontal="center" vertical="top" wrapText="1"/>
      <protection locked="0"/>
    </xf>
    <xf numFmtId="0" fontId="61" fillId="25" borderId="10" xfId="0" applyFont="1" applyFill="1" applyBorder="1" applyAlignment="1" applyProtection="1">
      <alignment horizontal="center" vertical="center" wrapText="1"/>
      <protection locked="0"/>
    </xf>
    <xf numFmtId="0" fontId="61" fillId="25" borderId="18" xfId="0" applyFont="1" applyFill="1" applyBorder="1" applyAlignment="1" applyProtection="1">
      <alignment horizontal="center" vertical="center" wrapText="1"/>
      <protection locked="0"/>
    </xf>
    <xf numFmtId="0" fontId="25" fillId="25" borderId="66" xfId="0" applyFont="1" applyFill="1" applyBorder="1" applyAlignment="1" applyProtection="1">
      <alignment horizontal="center" vertical="top" wrapText="1"/>
      <protection locked="0"/>
    </xf>
    <xf numFmtId="0" fontId="25" fillId="25" borderId="10" xfId="0" applyFont="1" applyFill="1" applyBorder="1" applyAlignment="1" applyProtection="1">
      <alignment wrapText="1"/>
      <protection locked="0"/>
    </xf>
    <xf numFmtId="0" fontId="0" fillId="0" borderId="0" xfId="0" applyAlignment="1" applyProtection="1">
      <alignment vertical="center"/>
      <protection locked="0"/>
    </xf>
    <xf numFmtId="165" fontId="50" fillId="21" borderId="10" xfId="0" applyNumberFormat="1" applyFont="1" applyFill="1" applyBorder="1" applyAlignment="1" applyProtection="1">
      <alignment horizontal="center" vertical="center" wrapText="1"/>
      <protection locked="0"/>
    </xf>
    <xf numFmtId="0" fontId="50" fillId="21" borderId="40" xfId="0" applyFont="1" applyFill="1" applyBorder="1" applyAlignment="1" applyProtection="1">
      <alignment horizontal="center" vertical="center" wrapText="1"/>
      <protection locked="0"/>
    </xf>
    <xf numFmtId="165" fontId="24" fillId="25" borderId="10" xfId="0" applyNumberFormat="1" applyFont="1" applyFill="1" applyBorder="1" applyAlignment="1" applyProtection="1">
      <alignment horizontal="center" vertical="center" wrapText="1"/>
      <protection locked="0"/>
    </xf>
    <xf numFmtId="165" fontId="24" fillId="25" borderId="10" xfId="0" applyNumberFormat="1" applyFont="1" applyFill="1" applyBorder="1" applyAlignment="1" applyProtection="1">
      <alignment horizontal="center" vertical="center" wrapText="1"/>
    </xf>
    <xf numFmtId="0" fontId="25" fillId="25" borderId="23" xfId="0" applyFont="1" applyFill="1" applyBorder="1" applyAlignment="1" applyProtection="1">
      <alignment horizontal="center" vertical="top" wrapText="1"/>
      <protection locked="0"/>
    </xf>
    <xf numFmtId="0" fontId="30" fillId="23" borderId="91" xfId="0" applyFont="1" applyFill="1" applyBorder="1" applyAlignment="1" applyProtection="1">
      <alignment horizontal="center" vertical="center" wrapText="1"/>
      <protection locked="0"/>
    </xf>
    <xf numFmtId="0" fontId="30" fillId="23" borderId="74" xfId="0" applyFont="1" applyFill="1" applyBorder="1" applyAlignment="1" applyProtection="1">
      <alignment horizontal="center" vertical="center" wrapText="1"/>
      <protection locked="0"/>
    </xf>
    <xf numFmtId="0" fontId="30" fillId="23" borderId="103" xfId="0" applyFont="1" applyFill="1" applyBorder="1" applyAlignment="1" applyProtection="1">
      <alignment horizontal="center" vertical="center" wrapText="1"/>
      <protection locked="0"/>
    </xf>
    <xf numFmtId="0" fontId="44" fillId="20" borderId="108" xfId="0" applyFont="1" applyFill="1" applyBorder="1" applyAlignment="1" applyProtection="1">
      <alignment horizontal="left" vertical="center" wrapText="1"/>
    </xf>
    <xf numFmtId="0" fontId="47" fillId="0" borderId="86" xfId="0" applyFont="1" applyFill="1" applyBorder="1" applyAlignment="1" applyProtection="1">
      <alignment horizontal="left" vertical="center" wrapText="1"/>
    </xf>
    <xf numFmtId="0" fontId="47" fillId="0" borderId="75" xfId="0" applyFont="1" applyFill="1" applyBorder="1" applyAlignment="1" applyProtection="1">
      <alignment horizontal="left" vertical="center" wrapText="1"/>
    </xf>
    <xf numFmtId="0" fontId="46" fillId="0" borderId="90" xfId="0" applyFont="1" applyFill="1" applyBorder="1" applyAlignment="1" applyProtection="1">
      <alignment horizontal="left" vertical="center" wrapText="1"/>
    </xf>
    <xf numFmtId="0" fontId="46" fillId="0" borderId="17" xfId="0" applyFont="1" applyFill="1" applyBorder="1" applyAlignment="1" applyProtection="1">
      <alignment horizontal="left" vertical="center" wrapText="1"/>
    </xf>
    <xf numFmtId="0" fontId="25" fillId="26" borderId="35" xfId="0" applyFont="1" applyFill="1" applyBorder="1" applyAlignment="1" applyProtection="1">
      <alignment horizontal="center" vertical="center" wrapText="1"/>
    </xf>
    <xf numFmtId="0" fontId="25" fillId="26" borderId="102" xfId="0" applyFont="1" applyFill="1" applyBorder="1" applyAlignment="1" applyProtection="1">
      <alignment horizontal="center" vertical="center" wrapText="1"/>
    </xf>
    <xf numFmtId="0" fontId="46" fillId="26" borderId="97" xfId="0" applyFont="1" applyFill="1" applyBorder="1" applyAlignment="1" applyProtection="1">
      <alignment horizontal="center" vertical="top" wrapText="1"/>
    </xf>
    <xf numFmtId="0" fontId="46" fillId="26" borderId="98" xfId="0" applyFont="1" applyFill="1" applyBorder="1" applyAlignment="1" applyProtection="1">
      <alignment horizontal="center" vertical="top" wrapText="1"/>
    </xf>
    <xf numFmtId="0" fontId="46" fillId="26" borderId="99" xfId="0" applyFont="1" applyFill="1" applyBorder="1" applyAlignment="1" applyProtection="1">
      <alignment horizontal="center" vertical="top" wrapText="1"/>
    </xf>
    <xf numFmtId="0" fontId="44" fillId="20" borderId="36" xfId="0" applyFont="1" applyFill="1" applyBorder="1" applyAlignment="1" applyProtection="1">
      <alignment horizontal="left" vertical="center" wrapText="1"/>
    </xf>
    <xf numFmtId="0" fontId="44" fillId="20" borderId="37" xfId="0" applyFont="1" applyFill="1" applyBorder="1" applyAlignment="1" applyProtection="1">
      <alignment horizontal="left" vertical="center" wrapText="1"/>
    </xf>
    <xf numFmtId="0" fontId="44" fillId="20" borderId="38" xfId="0" applyFont="1" applyFill="1" applyBorder="1" applyAlignment="1" applyProtection="1">
      <alignment horizontal="left" vertical="center" wrapText="1"/>
    </xf>
    <xf numFmtId="0" fontId="25" fillId="26" borderId="36" xfId="0" applyFont="1" applyFill="1" applyBorder="1" applyAlignment="1" applyProtection="1">
      <alignment horizontal="center" vertical="center" wrapText="1"/>
    </xf>
    <xf numFmtId="0" fontId="25" fillId="26" borderId="38" xfId="0" applyFont="1" applyFill="1" applyBorder="1" applyAlignment="1" applyProtection="1">
      <alignment horizontal="center" vertical="center" wrapText="1"/>
    </xf>
    <xf numFmtId="0" fontId="44" fillId="20" borderId="132" xfId="0" applyFont="1" applyFill="1" applyBorder="1" applyAlignment="1" applyProtection="1">
      <alignment horizontal="left" vertical="center" wrapText="1"/>
    </xf>
    <xf numFmtId="0" fontId="44" fillId="20" borderId="106" xfId="0" applyFont="1" applyFill="1" applyBorder="1" applyAlignment="1" applyProtection="1">
      <alignment horizontal="left" vertical="center" wrapText="1"/>
    </xf>
    <xf numFmtId="0" fontId="44" fillId="20" borderId="133" xfId="0" applyFont="1" applyFill="1" applyBorder="1" applyAlignment="1" applyProtection="1">
      <alignment horizontal="left" vertical="center" wrapText="1"/>
    </xf>
    <xf numFmtId="0" fontId="25" fillId="26" borderId="34" xfId="0" applyFont="1" applyFill="1" applyBorder="1" applyAlignment="1" applyProtection="1">
      <alignment horizontal="center" vertical="center" wrapText="1"/>
    </xf>
    <xf numFmtId="0" fontId="25" fillId="26" borderId="29" xfId="0" applyFont="1" applyFill="1" applyBorder="1" applyAlignment="1" applyProtection="1">
      <alignment horizontal="center" vertical="center" wrapText="1"/>
    </xf>
    <xf numFmtId="0" fontId="35" fillId="21" borderId="71" xfId="0" applyNumberFormat="1" applyFont="1" applyFill="1" applyBorder="1" applyAlignment="1">
      <alignment horizontal="center" vertical="center" wrapText="1"/>
    </xf>
    <xf numFmtId="0" fontId="34" fillId="23" borderId="72" xfId="0" applyFont="1" applyFill="1" applyBorder="1" applyAlignment="1" applyProtection="1">
      <alignment horizontal="center" vertical="center" wrapText="1"/>
    </xf>
    <xf numFmtId="0" fontId="34" fillId="23" borderId="71" xfId="0" applyFont="1" applyFill="1" applyBorder="1" applyAlignment="1" applyProtection="1">
      <alignment horizontal="center" vertical="center" wrapText="1"/>
    </xf>
    <xf numFmtId="6" fontId="25" fillId="25" borderId="122" xfId="0" applyNumberFormat="1" applyFont="1" applyFill="1" applyBorder="1" applyAlignment="1" applyProtection="1">
      <alignment horizontal="center" vertical="center" wrapText="1"/>
      <protection locked="0"/>
    </xf>
    <xf numFmtId="6" fontId="25" fillId="25" borderId="134" xfId="0" applyNumberFormat="1" applyFont="1" applyFill="1" applyBorder="1" applyAlignment="1" applyProtection="1">
      <alignment horizontal="center" vertical="center" wrapText="1"/>
      <protection locked="0"/>
    </xf>
    <xf numFmtId="6" fontId="25" fillId="25" borderId="135" xfId="0" applyNumberFormat="1" applyFont="1" applyFill="1" applyBorder="1" applyAlignment="1" applyProtection="1">
      <alignment horizontal="center" vertical="center" wrapText="1"/>
      <protection locked="0"/>
    </xf>
    <xf numFmtId="0" fontId="44" fillId="20" borderId="92" xfId="0" applyFont="1" applyFill="1" applyBorder="1" applyAlignment="1" applyProtection="1">
      <alignment horizontal="center" vertical="center" wrapText="1"/>
    </xf>
    <xf numFmtId="0" fontId="44" fillId="20" borderId="63" xfId="0" applyFont="1" applyFill="1" applyBorder="1" applyAlignment="1" applyProtection="1">
      <alignment horizontal="center" vertical="center" wrapText="1"/>
    </xf>
    <xf numFmtId="0" fontId="44" fillId="20" borderId="125" xfId="0" applyFont="1" applyFill="1" applyBorder="1" applyAlignment="1" applyProtection="1">
      <alignment horizontal="center" vertical="center" wrapText="1"/>
    </xf>
    <xf numFmtId="0" fontId="46" fillId="0" borderId="94" xfId="0" applyFont="1" applyFill="1" applyBorder="1" applyAlignment="1" applyProtection="1">
      <alignment horizontal="center" vertical="center" wrapText="1"/>
    </xf>
    <xf numFmtId="0" fontId="46" fillId="0" borderId="39" xfId="0" applyFont="1" applyFill="1" applyBorder="1" applyAlignment="1" applyProtection="1">
      <alignment horizontal="center" vertical="center" wrapText="1"/>
    </xf>
    <xf numFmtId="0" fontId="46" fillId="0" borderId="43" xfId="0" applyFont="1" applyFill="1" applyBorder="1" applyAlignment="1" applyProtection="1">
      <alignment horizontal="center" vertical="center" wrapText="1"/>
    </xf>
    <xf numFmtId="0" fontId="46" fillId="0" borderId="77" xfId="0" applyFont="1" applyFill="1" applyBorder="1" applyAlignment="1" applyProtection="1">
      <alignment horizontal="left" vertical="center" wrapText="1"/>
    </xf>
    <xf numFmtId="0" fontId="46" fillId="0" borderId="10" xfId="0" applyFont="1" applyFill="1" applyBorder="1" applyAlignment="1" applyProtection="1">
      <alignment horizontal="left" vertical="center" wrapText="1"/>
    </xf>
    <xf numFmtId="0" fontId="45" fillId="19" borderId="110" xfId="0" applyFont="1" applyFill="1" applyBorder="1" applyAlignment="1" applyProtection="1">
      <alignment horizontal="center" vertical="center" wrapText="1"/>
    </xf>
    <xf numFmtId="0" fontId="45" fillId="19" borderId="111" xfId="0" applyFont="1" applyFill="1" applyBorder="1" applyAlignment="1" applyProtection="1">
      <alignment horizontal="center" vertical="center" wrapText="1"/>
    </xf>
    <xf numFmtId="0" fontId="45" fillId="19" borderId="48" xfId="0" applyFont="1" applyFill="1" applyBorder="1" applyAlignment="1" applyProtection="1">
      <alignment horizontal="center" vertical="center" wrapText="1"/>
    </xf>
    <xf numFmtId="0" fontId="45" fillId="19" borderId="101" xfId="0" applyFont="1" applyFill="1" applyBorder="1" applyAlignment="1" applyProtection="1">
      <alignment horizontal="center" vertical="center" wrapText="1"/>
    </xf>
    <xf numFmtId="6" fontId="25" fillId="26" borderId="41" xfId="0" applyNumberFormat="1" applyFont="1" applyFill="1" applyBorder="1" applyAlignment="1" applyProtection="1">
      <alignment horizontal="center" vertical="center" wrapText="1"/>
    </xf>
    <xf numFmtId="6" fontId="25" fillId="26" borderId="61" xfId="0" applyNumberFormat="1" applyFont="1" applyFill="1" applyBorder="1" applyAlignment="1" applyProtection="1">
      <alignment horizontal="center" vertical="center" wrapText="1"/>
    </xf>
    <xf numFmtId="6" fontId="25" fillId="26" borderId="35" xfId="0" applyNumberFormat="1" applyFont="1" applyFill="1" applyBorder="1" applyAlignment="1" applyProtection="1">
      <alignment horizontal="center" vertical="center" wrapText="1"/>
    </xf>
    <xf numFmtId="6" fontId="25" fillId="26" borderId="43" xfId="0" applyNumberFormat="1" applyFont="1" applyFill="1" applyBorder="1" applyAlignment="1" applyProtection="1">
      <alignment horizontal="center" vertical="center" wrapText="1"/>
    </xf>
    <xf numFmtId="0" fontId="25" fillId="0" borderId="84" xfId="0" applyFont="1" applyBorder="1" applyAlignment="1" applyProtection="1">
      <alignment horizontal="center" vertical="center" wrapText="1"/>
    </xf>
    <xf numFmtId="0" fontId="25" fillId="0" borderId="83" xfId="0" applyFont="1" applyBorder="1" applyAlignment="1" applyProtection="1">
      <alignment horizontal="center" vertical="center" wrapText="1"/>
    </xf>
    <xf numFmtId="0" fontId="25" fillId="26" borderId="10" xfId="0" applyFont="1" applyFill="1" applyBorder="1" applyAlignment="1" applyProtection="1">
      <alignment horizontal="center" vertical="center" wrapText="1"/>
    </xf>
    <xf numFmtId="0" fontId="25" fillId="0" borderId="10" xfId="0" applyFont="1" applyBorder="1" applyAlignment="1" applyProtection="1">
      <alignment horizontal="center" wrapText="1"/>
    </xf>
    <xf numFmtId="0" fontId="25" fillId="0" borderId="35" xfId="0" applyFont="1" applyBorder="1" applyAlignment="1" applyProtection="1">
      <alignment horizontal="center" wrapText="1"/>
    </xf>
    <xf numFmtId="0" fontId="25" fillId="26" borderId="40" xfId="0" applyFont="1" applyFill="1" applyBorder="1" applyAlignment="1" applyProtection="1">
      <alignment horizontal="center" vertical="center" wrapText="1"/>
    </xf>
    <xf numFmtId="0" fontId="25" fillId="0" borderId="40" xfId="0" applyFont="1" applyBorder="1" applyAlignment="1" applyProtection="1">
      <alignment horizontal="center" wrapText="1"/>
    </xf>
    <xf numFmtId="0" fontId="25" fillId="0" borderId="121" xfId="0" applyFont="1" applyBorder="1" applyAlignment="1" applyProtection="1">
      <alignment horizontal="center" wrapText="1"/>
    </xf>
    <xf numFmtId="0" fontId="44" fillId="20" borderId="36" xfId="0" applyFont="1" applyFill="1" applyBorder="1" applyAlignment="1" applyProtection="1">
      <alignment horizontal="center" vertical="center" wrapText="1"/>
    </xf>
    <xf numFmtId="0" fontId="44" fillId="20" borderId="37" xfId="0" applyFont="1" applyFill="1" applyBorder="1" applyAlignment="1" applyProtection="1">
      <alignment horizontal="center" vertical="center" wrapText="1"/>
    </xf>
    <xf numFmtId="0" fontId="44" fillId="20" borderId="38" xfId="0" applyFont="1" applyFill="1" applyBorder="1" applyAlignment="1" applyProtection="1">
      <alignment horizontal="center" vertical="center" wrapText="1"/>
    </xf>
    <xf numFmtId="0" fontId="30" fillId="23" borderId="91" xfId="0" applyFont="1" applyFill="1" applyBorder="1" applyAlignment="1" applyProtection="1">
      <alignment horizontal="center" vertical="center"/>
    </xf>
    <xf numFmtId="0" fontId="30" fillId="23" borderId="74" xfId="0" applyFont="1" applyFill="1" applyBorder="1" applyAlignment="1" applyProtection="1">
      <alignment horizontal="center" vertical="center"/>
    </xf>
    <xf numFmtId="0" fontId="30" fillId="23" borderId="103" xfId="0" applyFont="1" applyFill="1" applyBorder="1" applyAlignment="1" applyProtection="1">
      <alignment horizontal="center" vertical="center"/>
    </xf>
    <xf numFmtId="0" fontId="30" fillId="23" borderId="91" xfId="0" applyFont="1" applyFill="1" applyBorder="1" applyAlignment="1" applyProtection="1">
      <alignment horizontal="center" vertical="center" wrapText="1"/>
    </xf>
    <xf numFmtId="0" fontId="31" fillId="23" borderId="74" xfId="0" applyFont="1" applyFill="1" applyBorder="1" applyAlignment="1" applyProtection="1">
      <alignment horizontal="center" vertical="center" wrapText="1"/>
    </xf>
    <xf numFmtId="0" fontId="31" fillId="23" borderId="103" xfId="0" applyFont="1" applyFill="1" applyBorder="1" applyAlignment="1" applyProtection="1">
      <alignment horizontal="center" vertical="center" wrapText="1"/>
    </xf>
    <xf numFmtId="0" fontId="30" fillId="23" borderId="72" xfId="0" applyFont="1" applyFill="1" applyBorder="1" applyAlignment="1" applyProtection="1">
      <alignment horizontal="center" vertical="center" wrapText="1"/>
    </xf>
    <xf numFmtId="0" fontId="32" fillId="23" borderId="71" xfId="0" applyFont="1" applyFill="1" applyBorder="1" applyAlignment="1" applyProtection="1">
      <alignment horizontal="center" vertical="center" wrapText="1"/>
    </xf>
    <xf numFmtId="0" fontId="32" fillId="23" borderId="100" xfId="0" applyFont="1" applyFill="1" applyBorder="1" applyAlignment="1" applyProtection="1">
      <alignment horizontal="center" vertical="center" wrapText="1"/>
    </xf>
    <xf numFmtId="0" fontId="35" fillId="21" borderId="0" xfId="0" applyFont="1" applyFill="1" applyBorder="1" applyAlignment="1" applyProtection="1">
      <alignment horizontal="center" vertical="center" wrapText="1"/>
      <protection locked="0"/>
    </xf>
    <xf numFmtId="0" fontId="44" fillId="20" borderId="70" xfId="0" applyFont="1" applyFill="1" applyBorder="1" applyAlignment="1" applyProtection="1">
      <alignment horizontal="left" vertical="center" wrapText="1"/>
    </xf>
    <xf numFmtId="0" fontId="44" fillId="20" borderId="0" xfId="0" applyFont="1" applyFill="1" applyBorder="1" applyAlignment="1" applyProtection="1">
      <alignment horizontal="left" vertical="center" wrapText="1"/>
    </xf>
    <xf numFmtId="0" fontId="44" fillId="20" borderId="55" xfId="0" applyFont="1" applyFill="1" applyBorder="1" applyAlignment="1" applyProtection="1">
      <alignment horizontal="left" vertical="center" wrapText="1"/>
    </xf>
    <xf numFmtId="0" fontId="25" fillId="25" borderId="10" xfId="0" applyNumberFormat="1" applyFont="1" applyFill="1" applyBorder="1" applyAlignment="1" applyProtection="1">
      <alignment horizontal="center" vertical="center" wrapText="1"/>
      <protection locked="0"/>
    </xf>
    <xf numFmtId="0" fontId="25" fillId="25" borderId="96" xfId="0" applyNumberFormat="1" applyFont="1" applyFill="1" applyBorder="1" applyAlignment="1" applyProtection="1">
      <alignment horizontal="center" vertical="center" wrapText="1"/>
      <protection locked="0"/>
    </xf>
    <xf numFmtId="0" fontId="23" fillId="0" borderId="120" xfId="0" applyFont="1" applyBorder="1" applyAlignment="1">
      <alignment horizontal="center" wrapText="1"/>
    </xf>
    <xf numFmtId="0" fontId="23" fillId="0" borderId="113" xfId="0" applyFont="1" applyBorder="1" applyAlignment="1">
      <alignment horizontal="center" wrapText="1"/>
    </xf>
    <xf numFmtId="0" fontId="36" fillId="21" borderId="95" xfId="0" applyFont="1" applyFill="1" applyBorder="1" applyAlignment="1">
      <alignment horizontal="center" vertical="center" wrapText="1"/>
    </xf>
    <xf numFmtId="0" fontId="44" fillId="20" borderId="128" xfId="0" applyFont="1" applyFill="1" applyBorder="1" applyAlignment="1" applyProtection="1">
      <alignment horizontal="center" vertical="center" wrapText="1"/>
    </xf>
    <xf numFmtId="0" fontId="44" fillId="20" borderId="129" xfId="0" applyFont="1" applyFill="1" applyBorder="1" applyAlignment="1" applyProtection="1">
      <alignment horizontal="center" vertical="center" wrapText="1"/>
    </xf>
    <xf numFmtId="0" fontId="44" fillId="20" borderId="130" xfId="0" applyFont="1" applyFill="1" applyBorder="1" applyAlignment="1" applyProtection="1">
      <alignment horizontal="center" vertical="center" wrapText="1"/>
    </xf>
    <xf numFmtId="0" fontId="47" fillId="0" borderId="79" xfId="0" applyFont="1" applyFill="1" applyBorder="1" applyAlignment="1" applyProtection="1">
      <alignment horizontal="left" vertical="center" wrapText="1"/>
    </xf>
    <xf numFmtId="0" fontId="47" fillId="0" borderId="13" xfId="0" applyFont="1" applyFill="1" applyBorder="1" applyAlignment="1" applyProtection="1">
      <alignment horizontal="left" vertical="center" wrapText="1"/>
    </xf>
    <xf numFmtId="0" fontId="42" fillId="22" borderId="92" xfId="0" applyFont="1" applyFill="1" applyBorder="1" applyAlignment="1" applyProtection="1">
      <alignment horizontal="left" vertical="center" wrapText="1"/>
    </xf>
    <xf numFmtId="0" fontId="42" fillId="22" borderId="63" xfId="0" applyFont="1" applyFill="1" applyBorder="1" applyAlignment="1" applyProtection="1">
      <alignment horizontal="left" vertical="center" wrapText="1"/>
    </xf>
    <xf numFmtId="0" fontId="42" fillId="22" borderId="53" xfId="0" applyFont="1" applyFill="1" applyBorder="1" applyAlignment="1" applyProtection="1">
      <alignment horizontal="left" vertical="center" wrapText="1"/>
    </xf>
    <xf numFmtId="0" fontId="25" fillId="26" borderId="22" xfId="0" applyFont="1" applyFill="1" applyBorder="1" applyAlignment="1" applyProtection="1">
      <alignment horizontal="center" vertical="center" wrapText="1"/>
    </xf>
    <xf numFmtId="0" fontId="25" fillId="26" borderId="85" xfId="0" applyFont="1" applyFill="1" applyBorder="1" applyAlignment="1" applyProtection="1">
      <alignment horizontal="center" vertical="center" wrapText="1"/>
    </xf>
    <xf numFmtId="0" fontId="25" fillId="26" borderId="90" xfId="0" applyFont="1" applyFill="1" applyBorder="1" applyAlignment="1" applyProtection="1">
      <alignment horizontal="center" vertical="top" wrapText="1"/>
    </xf>
    <xf numFmtId="0" fontId="43" fillId="26" borderId="17" xfId="0" applyFont="1" applyFill="1" applyBorder="1" applyAlignment="1" applyProtection="1">
      <alignment horizontal="center" vertical="top" wrapText="1"/>
    </xf>
    <xf numFmtId="0" fontId="43" fillId="26" borderId="40" xfId="0" applyFont="1" applyFill="1" applyBorder="1" applyAlignment="1" applyProtection="1">
      <alignment horizontal="center" vertical="top" wrapText="1"/>
    </xf>
    <xf numFmtId="0" fontId="43" fillId="26" borderId="121" xfId="0" applyFont="1" applyFill="1" applyBorder="1" applyAlignment="1" applyProtection="1">
      <alignment horizontal="center" vertical="top" wrapText="1"/>
    </xf>
    <xf numFmtId="0" fontId="44" fillId="20" borderId="105" xfId="0" applyFont="1" applyFill="1" applyBorder="1" applyAlignment="1" applyProtection="1">
      <alignment horizontal="left" vertical="center" wrapText="1"/>
    </xf>
    <xf numFmtId="0" fontId="44" fillId="20" borderId="107" xfId="0" applyFont="1" applyFill="1" applyBorder="1" applyAlignment="1" applyProtection="1">
      <alignment horizontal="left" vertical="center" wrapText="1"/>
    </xf>
    <xf numFmtId="0" fontId="24" fillId="19" borderId="89" xfId="0" applyFont="1" applyFill="1" applyBorder="1" applyAlignment="1" applyProtection="1">
      <alignment horizontal="center" vertical="center" wrapText="1"/>
    </xf>
    <xf numFmtId="0" fontId="24" fillId="19" borderId="82" xfId="0" applyFont="1" applyFill="1" applyBorder="1" applyAlignment="1" applyProtection="1">
      <alignment horizontal="center" vertical="center" wrapText="1"/>
    </xf>
    <xf numFmtId="0" fontId="24" fillId="19" borderId="88" xfId="0" applyFont="1" applyFill="1" applyBorder="1" applyAlignment="1" applyProtection="1">
      <alignment horizontal="center" vertical="center" wrapText="1"/>
    </xf>
    <xf numFmtId="0" fontId="23" fillId="0" borderId="71" xfId="0" applyFont="1" applyBorder="1" applyAlignment="1">
      <alignment horizontal="center" vertical="center" wrapText="1"/>
    </xf>
    <xf numFmtId="0" fontId="60" fillId="25" borderId="122" xfId="0" applyFont="1" applyFill="1" applyBorder="1" applyAlignment="1" applyProtection="1">
      <alignment horizontal="left" vertical="center" wrapText="1"/>
      <protection locked="0"/>
    </xf>
    <xf numFmtId="0" fontId="60" fillId="25" borderId="134" xfId="0" applyFont="1" applyFill="1" applyBorder="1" applyAlignment="1" applyProtection="1">
      <alignment horizontal="left" vertical="center" wrapText="1"/>
      <protection locked="0"/>
    </xf>
    <xf numFmtId="0" fontId="60" fillId="25" borderId="135" xfId="0" applyFont="1" applyFill="1" applyBorder="1" applyAlignment="1" applyProtection="1">
      <alignment horizontal="left" vertical="center" wrapText="1"/>
      <protection locked="0"/>
    </xf>
    <xf numFmtId="0" fontId="41" fillId="0" borderId="114" xfId="0" applyFont="1" applyBorder="1" applyAlignment="1" applyProtection="1">
      <alignment horizontal="center" vertical="center" wrapText="1"/>
    </xf>
    <xf numFmtId="0" fontId="41" fillId="0" borderId="115" xfId="0" applyFont="1" applyBorder="1" applyAlignment="1" applyProtection="1">
      <alignment horizontal="center" vertical="center" wrapText="1"/>
    </xf>
    <xf numFmtId="0" fontId="41" fillId="0" borderId="116" xfId="0" applyFont="1" applyBorder="1" applyAlignment="1" applyProtection="1">
      <alignment horizontal="center" vertical="center" wrapText="1"/>
    </xf>
    <xf numFmtId="0" fontId="41" fillId="0" borderId="117" xfId="0" applyFont="1" applyBorder="1" applyAlignment="1" applyProtection="1">
      <alignment horizontal="center" vertical="center" wrapText="1"/>
    </xf>
    <xf numFmtId="0" fontId="41" fillId="0" borderId="118" xfId="0" applyFont="1" applyBorder="1" applyAlignment="1" applyProtection="1">
      <alignment horizontal="center" vertical="center" wrapText="1"/>
    </xf>
    <xf numFmtId="0" fontId="25" fillId="25" borderId="15" xfId="0" applyFont="1" applyFill="1" applyBorder="1" applyAlignment="1" applyProtection="1">
      <alignment horizontal="center" vertical="center" wrapText="1"/>
      <protection locked="0"/>
    </xf>
    <xf numFmtId="0" fontId="27" fillId="25" borderId="117" xfId="0" applyFont="1" applyFill="1" applyBorder="1" applyAlignment="1" applyProtection="1">
      <alignment horizontal="center" vertical="center" wrapText="1"/>
      <protection locked="0"/>
    </xf>
    <xf numFmtId="0" fontId="25" fillId="25" borderId="115" xfId="0" applyFont="1" applyFill="1" applyBorder="1" applyAlignment="1" applyProtection="1">
      <alignment horizontal="center" vertical="center" wrapText="1"/>
      <protection locked="0"/>
    </xf>
    <xf numFmtId="0" fontId="60" fillId="25" borderId="69" xfId="0" applyFont="1" applyFill="1" applyBorder="1" applyAlignment="1" applyProtection="1">
      <alignment horizontal="center" vertical="center" wrapText="1"/>
      <protection locked="0"/>
    </xf>
    <xf numFmtId="0" fontId="25" fillId="25" borderId="48" xfId="0" applyFont="1" applyFill="1" applyBorder="1" applyAlignment="1" applyProtection="1">
      <alignment horizontal="center" vertical="center" wrapText="1"/>
      <protection locked="0"/>
    </xf>
    <xf numFmtId="14" fontId="25" fillId="25" borderId="15" xfId="0" applyNumberFormat="1" applyFont="1" applyFill="1" applyBorder="1" applyAlignment="1" applyProtection="1">
      <alignment horizontal="center" vertical="center" wrapText="1"/>
      <protection locked="0"/>
    </xf>
    <xf numFmtId="0" fontId="25" fillId="25" borderId="69" xfId="0" applyFont="1" applyFill="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25" fillId="25" borderId="35" xfId="0" applyFont="1" applyFill="1" applyBorder="1" applyAlignment="1" applyProtection="1">
      <alignment horizontal="center" vertical="center" wrapText="1"/>
      <protection locked="0"/>
    </xf>
    <xf numFmtId="0" fontId="24" fillId="25" borderId="117" xfId="0" applyFont="1" applyFill="1" applyBorder="1" applyAlignment="1" applyProtection="1">
      <alignment horizontal="center" vertical="center" wrapText="1"/>
      <protection locked="0"/>
    </xf>
    <xf numFmtId="0" fontId="24" fillId="25" borderId="119" xfId="0" applyFont="1" applyFill="1" applyBorder="1" applyAlignment="1" applyProtection="1">
      <alignment horizontal="center" vertical="center" wrapText="1"/>
      <protection locked="0"/>
    </xf>
    <xf numFmtId="0" fontId="25" fillId="25" borderId="122" xfId="0" applyFont="1" applyFill="1" applyBorder="1" applyAlignment="1" applyProtection="1">
      <alignment horizontal="center" vertical="center" wrapText="1"/>
      <protection locked="0"/>
    </xf>
    <xf numFmtId="0" fontId="25" fillId="25" borderId="131" xfId="0" applyFont="1" applyFill="1" applyBorder="1" applyAlignment="1" applyProtection="1">
      <alignment horizontal="center" vertical="center" wrapText="1"/>
      <protection locked="0"/>
    </xf>
    <xf numFmtId="0" fontId="25" fillId="25" borderId="40" xfId="0" applyFont="1" applyFill="1" applyBorder="1" applyAlignment="1" applyProtection="1">
      <alignment horizontal="center" vertical="center" wrapText="1"/>
      <protection locked="0"/>
    </xf>
    <xf numFmtId="0" fontId="25" fillId="25" borderId="41" xfId="0" applyFont="1" applyFill="1" applyBorder="1" applyAlignment="1" applyProtection="1">
      <alignment horizontal="center" vertical="center" wrapText="1"/>
      <protection locked="0"/>
    </xf>
    <xf numFmtId="0" fontId="25" fillId="25" borderId="87" xfId="0" applyFont="1" applyFill="1" applyBorder="1" applyAlignment="1" applyProtection="1">
      <alignment horizontal="center" vertical="center" wrapText="1"/>
      <protection locked="0"/>
    </xf>
    <xf numFmtId="0" fontId="25" fillId="25" borderId="82" xfId="0" applyFont="1" applyFill="1" applyBorder="1" applyAlignment="1" applyProtection="1">
      <alignment horizontal="center" vertical="center" wrapText="1"/>
      <protection locked="0"/>
    </xf>
    <xf numFmtId="0" fontId="25" fillId="25" borderId="88" xfId="0" applyFont="1" applyFill="1" applyBorder="1" applyAlignment="1" applyProtection="1">
      <alignment horizontal="center" vertical="center" wrapText="1"/>
      <protection locked="0"/>
    </xf>
    <xf numFmtId="0" fontId="25" fillId="25" borderId="43" xfId="0" applyFont="1" applyFill="1" applyBorder="1" applyAlignment="1" applyProtection="1">
      <alignment horizontal="center" vertical="center" wrapText="1"/>
      <protection locked="0"/>
    </xf>
    <xf numFmtId="0" fontId="25" fillId="25" borderId="39" xfId="0" applyFont="1" applyFill="1" applyBorder="1" applyAlignment="1" applyProtection="1">
      <alignment horizontal="center" vertical="center" wrapText="1"/>
      <protection locked="0"/>
    </xf>
    <xf numFmtId="0" fontId="25" fillId="26" borderId="116" xfId="0" applyNumberFormat="1" applyFont="1" applyFill="1" applyBorder="1" applyAlignment="1" applyProtection="1">
      <alignment horizontal="center" vertical="center" wrapText="1"/>
    </xf>
    <xf numFmtId="0" fontId="25" fillId="27" borderId="116" xfId="0" applyFont="1" applyFill="1" applyBorder="1" applyAlignment="1">
      <alignment horizontal="center" wrapText="1"/>
    </xf>
    <xf numFmtId="0" fontId="25" fillId="27" borderId="118" xfId="0" applyFont="1" applyFill="1" applyBorder="1" applyAlignment="1">
      <alignment horizontal="center" wrapText="1"/>
    </xf>
    <xf numFmtId="0" fontId="44" fillId="20" borderId="93" xfId="0" applyFont="1" applyFill="1" applyBorder="1" applyAlignment="1" applyProtection="1">
      <alignment horizontal="center" vertical="center" wrapText="1"/>
    </xf>
    <xf numFmtId="0" fontId="25" fillId="0" borderId="2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10" xfId="0" applyFont="1" applyBorder="1" applyAlignment="1" applyProtection="1">
      <alignment horizontal="center" vertical="center" wrapText="1"/>
    </xf>
    <xf numFmtId="0" fontId="25" fillId="0" borderId="40" xfId="0" applyFont="1" applyBorder="1" applyAlignment="1" applyProtection="1">
      <alignment horizontal="center" vertical="center" wrapText="1"/>
    </xf>
    <xf numFmtId="0" fontId="25" fillId="0" borderId="35" xfId="0" applyFont="1" applyBorder="1" applyAlignment="1" applyProtection="1">
      <alignment horizontal="center" vertical="center" wrapText="1"/>
    </xf>
    <xf numFmtId="0" fontId="25" fillId="0" borderId="122" xfId="0" applyFont="1" applyBorder="1" applyAlignment="1" applyProtection="1">
      <alignment horizontal="center" vertical="center" wrapText="1"/>
    </xf>
    <xf numFmtId="0" fontId="45" fillId="19" borderId="92" xfId="0" applyFont="1" applyFill="1" applyBorder="1" applyAlignment="1" applyProtection="1">
      <alignment horizontal="center" vertical="center" wrapText="1"/>
    </xf>
    <xf numFmtId="0" fontId="45" fillId="19" borderId="63" xfId="0" applyFont="1" applyFill="1" applyBorder="1" applyAlignment="1" applyProtection="1">
      <alignment horizontal="center" vertical="center" wrapText="1"/>
    </xf>
    <xf numFmtId="0" fontId="45" fillId="19" borderId="62" xfId="0" applyFont="1" applyFill="1" applyBorder="1" applyAlignment="1" applyProtection="1">
      <alignment horizontal="center" vertical="center" wrapText="1"/>
    </xf>
    <xf numFmtId="0" fontId="45" fillId="19" borderId="125" xfId="0" applyFont="1" applyFill="1" applyBorder="1" applyAlignment="1" applyProtection="1">
      <alignment horizontal="center" vertical="center" wrapText="1"/>
    </xf>
    <xf numFmtId="0" fontId="25" fillId="0" borderId="96" xfId="0" applyFont="1" applyBorder="1" applyAlignment="1" applyProtection="1">
      <alignment horizontal="center" vertical="center" wrapText="1"/>
    </xf>
    <xf numFmtId="0" fontId="60" fillId="25" borderId="11" xfId="0" applyFont="1" applyFill="1" applyBorder="1" applyAlignment="1" applyProtection="1">
      <alignment horizontal="center" vertical="top" wrapText="1"/>
      <protection locked="0"/>
    </xf>
    <xf numFmtId="0" fontId="51" fillId="25" borderId="17" xfId="0" applyFont="1" applyFill="1" applyBorder="1" applyAlignment="1" applyProtection="1">
      <alignment horizontal="center" vertical="top" wrapText="1"/>
      <protection locked="0"/>
    </xf>
    <xf numFmtId="0" fontId="51" fillId="25" borderId="23" xfId="0" applyFont="1" applyFill="1" applyBorder="1" applyAlignment="1" applyProtection="1">
      <alignment horizontal="center" vertical="top" wrapText="1"/>
      <protection locked="0"/>
    </xf>
    <xf numFmtId="0" fontId="0" fillId="0" borderId="0" xfId="0" applyAlignment="1">
      <alignment horizontal="center"/>
    </xf>
    <xf numFmtId="0" fontId="50" fillId="25" borderId="16" xfId="0" applyFont="1" applyFill="1" applyBorder="1" applyAlignment="1" applyProtection="1">
      <alignment horizontal="center" vertical="top" wrapText="1"/>
      <protection locked="0"/>
    </xf>
    <xf numFmtId="0" fontId="50" fillId="25" borderId="10" xfId="0" applyFont="1" applyFill="1" applyBorder="1" applyAlignment="1" applyProtection="1">
      <alignment horizontal="center" vertical="top" wrapText="1"/>
      <protection locked="0"/>
    </xf>
    <xf numFmtId="0" fontId="50" fillId="25" borderId="18" xfId="0" applyFont="1" applyFill="1" applyBorder="1" applyAlignment="1" applyProtection="1">
      <alignment horizontal="center" vertical="top" wrapText="1"/>
      <protection locked="0"/>
    </xf>
    <xf numFmtId="0" fontId="50" fillId="25" borderId="11" xfId="0" applyFont="1" applyFill="1" applyBorder="1" applyAlignment="1" applyProtection="1">
      <alignment horizontal="center" vertical="top" wrapText="1"/>
      <protection locked="0"/>
    </xf>
    <xf numFmtId="0" fontId="50" fillId="25" borderId="17" xfId="0" applyFont="1" applyFill="1" applyBorder="1" applyAlignment="1" applyProtection="1">
      <alignment horizontal="center" vertical="top" wrapText="1"/>
      <protection locked="0"/>
    </xf>
    <xf numFmtId="0" fontId="50" fillId="25" borderId="23" xfId="0" applyFont="1" applyFill="1" applyBorder="1" applyAlignment="1" applyProtection="1">
      <alignment horizontal="center" vertical="top" wrapText="1"/>
      <protection locked="0"/>
    </xf>
    <xf numFmtId="0" fontId="25" fillId="0" borderId="16"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25" borderId="10" xfId="0" applyFont="1" applyFill="1" applyBorder="1" applyAlignment="1" applyProtection="1">
      <alignment horizontal="center" wrapText="1"/>
      <protection locked="0"/>
    </xf>
    <xf numFmtId="0" fontId="25" fillId="25" borderId="18" xfId="0" applyFont="1" applyFill="1" applyBorder="1" applyAlignment="1" applyProtection="1">
      <alignment horizontal="center" wrapText="1"/>
      <protection locked="0"/>
    </xf>
    <xf numFmtId="0" fontId="25" fillId="0" borderId="11" xfId="0" applyFont="1" applyBorder="1" applyAlignment="1" applyProtection="1">
      <alignment horizontal="left" vertical="center" wrapText="1"/>
    </xf>
    <xf numFmtId="0" fontId="25" fillId="0" borderId="17" xfId="0" applyFont="1" applyBorder="1" applyAlignment="1" applyProtection="1">
      <alignment horizontal="left" vertical="center" wrapText="1"/>
    </xf>
    <xf numFmtId="0" fontId="25" fillId="25" borderId="17" xfId="0" applyFont="1" applyFill="1" applyBorder="1" applyAlignment="1" applyProtection="1">
      <alignment horizontal="center" wrapText="1"/>
      <protection locked="0"/>
    </xf>
    <xf numFmtId="0" fontId="25" fillId="25" borderId="23" xfId="0" applyFont="1" applyFill="1" applyBorder="1" applyAlignment="1" applyProtection="1">
      <alignment horizontal="center" wrapText="1"/>
      <protection locked="0"/>
    </xf>
    <xf numFmtId="0" fontId="20" fillId="24" borderId="21" xfId="0" applyFont="1" applyFill="1" applyBorder="1" applyAlignment="1" applyProtection="1">
      <alignment horizontal="center" vertical="center" wrapText="1"/>
    </xf>
    <xf numFmtId="0" fontId="20" fillId="24" borderId="22" xfId="0" applyFont="1" applyFill="1" applyBorder="1" applyAlignment="1" applyProtection="1">
      <alignment horizontal="center" vertical="center" wrapText="1"/>
    </xf>
    <xf numFmtId="0" fontId="20" fillId="24" borderId="24" xfId="0" applyFont="1" applyFill="1" applyBorder="1" applyAlignment="1" applyProtection="1">
      <alignment horizontal="center" vertical="center" wrapText="1"/>
    </xf>
    <xf numFmtId="0" fontId="25" fillId="22" borderId="10" xfId="0" applyFont="1" applyFill="1" applyBorder="1" applyAlignment="1" applyProtection="1">
      <alignment horizontal="center" vertical="center"/>
      <protection locked="0"/>
    </xf>
    <xf numFmtId="0" fontId="25" fillId="22" borderId="18" xfId="0" applyFont="1" applyFill="1" applyBorder="1" applyAlignment="1" applyProtection="1">
      <alignment horizontal="center" vertical="center"/>
      <protection locked="0"/>
    </xf>
    <xf numFmtId="0" fontId="25" fillId="28" borderId="10" xfId="0" applyFont="1" applyFill="1" applyBorder="1" applyAlignment="1" applyProtection="1">
      <alignment horizontal="center" vertical="center" wrapText="1"/>
      <protection locked="0"/>
    </xf>
    <xf numFmtId="0" fontId="25" fillId="28" borderId="18" xfId="0"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wrapText="1"/>
      <protection locked="0"/>
    </xf>
    <xf numFmtId="0" fontId="50" fillId="0" borderId="60" xfId="0" applyFont="1" applyBorder="1" applyAlignment="1" applyProtection="1">
      <alignment horizontal="left" vertical="center" wrapText="1"/>
    </xf>
    <xf numFmtId="0" fontId="50" fillId="0" borderId="39" xfId="0" applyFont="1" applyBorder="1" applyAlignment="1" applyProtection="1">
      <alignment horizontal="left" vertical="center" wrapText="1"/>
    </xf>
    <xf numFmtId="0" fontId="50" fillId="0" borderId="43" xfId="0" applyFont="1" applyBorder="1" applyAlignment="1" applyProtection="1">
      <alignment horizontal="left" vertical="center" wrapText="1"/>
    </xf>
    <xf numFmtId="0" fontId="48" fillId="0" borderId="34" xfId="0" applyFont="1" applyBorder="1" applyAlignment="1" applyProtection="1">
      <alignment horizontal="center" vertical="center" wrapText="1"/>
    </xf>
    <xf numFmtId="0" fontId="48" fillId="0" borderId="28" xfId="0" applyFont="1" applyBorder="1" applyAlignment="1" applyProtection="1">
      <alignment horizontal="center" vertical="center" wrapText="1"/>
    </xf>
    <xf numFmtId="0" fontId="48" fillId="0" borderId="29" xfId="0" applyFont="1" applyBorder="1" applyAlignment="1" applyProtection="1">
      <alignment horizontal="center" vertical="center" wrapText="1"/>
    </xf>
    <xf numFmtId="0" fontId="0" fillId="22" borderId="10" xfId="0" applyFill="1" applyBorder="1" applyAlignment="1" applyProtection="1">
      <alignment horizontal="center"/>
      <protection locked="0"/>
    </xf>
    <xf numFmtId="0" fontId="0" fillId="22" borderId="18" xfId="0" applyFill="1" applyBorder="1" applyAlignment="1" applyProtection="1">
      <alignment horizontal="center"/>
      <protection locked="0"/>
    </xf>
    <xf numFmtId="0" fontId="50" fillId="0" borderId="16" xfId="0" applyFont="1" applyBorder="1" applyAlignment="1" applyProtection="1">
      <alignment horizontal="center" vertical="center" wrapText="1"/>
    </xf>
    <xf numFmtId="0" fontId="50" fillId="0" borderId="10" xfId="0" applyFont="1" applyBorder="1" applyAlignment="1" applyProtection="1">
      <alignment horizontal="center" vertical="center" wrapText="1"/>
    </xf>
    <xf numFmtId="0" fontId="50" fillId="25" borderId="10" xfId="0" applyFont="1" applyFill="1" applyBorder="1" applyAlignment="1" applyProtection="1">
      <alignment horizontal="center" vertical="center" wrapText="1"/>
      <protection locked="0"/>
    </xf>
    <xf numFmtId="0" fontId="20" fillId="24" borderId="16" xfId="0" applyFont="1" applyFill="1" applyBorder="1" applyAlignment="1" applyProtection="1">
      <alignment horizontal="center" vertical="center" wrapText="1"/>
    </xf>
    <xf numFmtId="0" fontId="20" fillId="24" borderId="10" xfId="0" applyFont="1" applyFill="1" applyBorder="1" applyAlignment="1" applyProtection="1">
      <alignment horizontal="center" vertical="center" wrapText="1"/>
    </xf>
    <xf numFmtId="0" fontId="20" fillId="24" borderId="18" xfId="0" applyFont="1" applyFill="1" applyBorder="1" applyAlignment="1" applyProtection="1">
      <alignment horizontal="center" vertical="center" wrapText="1"/>
    </xf>
    <xf numFmtId="0" fontId="50" fillId="25" borderId="35" xfId="0" applyFont="1" applyFill="1" applyBorder="1" applyAlignment="1" applyProtection="1">
      <alignment horizontal="center" vertical="center" wrapText="1"/>
      <protection locked="0"/>
    </xf>
    <xf numFmtId="0" fontId="50" fillId="25" borderId="43" xfId="0" applyFont="1" applyFill="1" applyBorder="1" applyAlignment="1" applyProtection="1">
      <alignment horizontal="center" vertical="center" wrapText="1"/>
      <protection locked="0"/>
    </xf>
    <xf numFmtId="0" fontId="50" fillId="25" borderId="18" xfId="0" applyFont="1" applyFill="1" applyBorder="1" applyAlignment="1" applyProtection="1">
      <alignment horizontal="center" vertical="center" wrapText="1"/>
      <protection locked="0"/>
    </xf>
    <xf numFmtId="0" fontId="22" fillId="21" borderId="0" xfId="0" applyFont="1" applyFill="1" applyBorder="1" applyAlignment="1" applyProtection="1">
      <alignment horizontal="center" vertical="top" wrapText="1"/>
      <protection locked="0"/>
    </xf>
    <xf numFmtId="0" fontId="23" fillId="0" borderId="0" xfId="0" applyFont="1" applyBorder="1" applyAlignment="1" applyProtection="1">
      <alignment horizontal="center" vertical="center" wrapText="1"/>
      <protection locked="0"/>
    </xf>
    <xf numFmtId="0" fontId="50" fillId="18" borderId="10" xfId="0"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165" fontId="50" fillId="25" borderId="17" xfId="0" applyNumberFormat="1" applyFont="1" applyFill="1" applyBorder="1" applyAlignment="1" applyProtection="1">
      <alignment horizontal="center" vertical="center" wrapText="1"/>
      <protection locked="0"/>
    </xf>
    <xf numFmtId="165" fontId="50" fillId="25" borderId="23" xfId="0" applyNumberFormat="1" applyFont="1" applyFill="1" applyBorder="1" applyAlignment="1" applyProtection="1">
      <alignment horizontal="center" vertical="center" wrapText="1"/>
      <protection locked="0"/>
    </xf>
    <xf numFmtId="0" fontId="29" fillId="19" borderId="21" xfId="0" applyFont="1" applyFill="1" applyBorder="1" applyAlignment="1" applyProtection="1">
      <alignment horizontal="center" vertical="center" wrapText="1"/>
    </xf>
    <xf numFmtId="0" fontId="29" fillId="19" borderId="22" xfId="0" applyFont="1" applyFill="1" applyBorder="1" applyAlignment="1" applyProtection="1">
      <alignment horizontal="center" vertical="center" wrapText="1"/>
    </xf>
    <xf numFmtId="0" fontId="29" fillId="19" borderId="24" xfId="0" applyFont="1" applyFill="1" applyBorder="1" applyAlignment="1" applyProtection="1">
      <alignment horizontal="center" vertical="center" wrapText="1"/>
    </xf>
    <xf numFmtId="0" fontId="50" fillId="18" borderId="60" xfId="0" applyFont="1" applyFill="1" applyBorder="1" applyAlignment="1" applyProtection="1">
      <alignment horizontal="left" vertical="center" wrapText="1"/>
    </xf>
    <xf numFmtId="0" fontId="49" fillId="0" borderId="39" xfId="0" applyFont="1" applyBorder="1" applyProtection="1"/>
    <xf numFmtId="0" fontId="49" fillId="0" borderId="43" xfId="0" applyFont="1" applyBorder="1" applyProtection="1"/>
    <xf numFmtId="0" fontId="50" fillId="25" borderId="15" xfId="0" applyFont="1" applyFill="1" applyBorder="1" applyAlignment="1" applyProtection="1">
      <alignment horizontal="center" vertical="center" wrapText="1"/>
      <protection locked="0"/>
    </xf>
    <xf numFmtId="0" fontId="50" fillId="25" borderId="30" xfId="0" applyFont="1" applyFill="1" applyBorder="1" applyAlignment="1" applyProtection="1">
      <alignment horizontal="center" vertical="center" wrapText="1"/>
      <protection locked="0"/>
    </xf>
    <xf numFmtId="0" fontId="21" fillId="21" borderId="37" xfId="0" applyFont="1" applyFill="1" applyBorder="1" applyAlignment="1" applyProtection="1">
      <alignment horizontal="center" vertical="center" wrapText="1"/>
      <protection locked="0"/>
    </xf>
    <xf numFmtId="0" fontId="50" fillId="18" borderId="16" xfId="0" applyFont="1" applyFill="1" applyBorder="1" applyAlignment="1" applyProtection="1">
      <alignment horizontal="center" vertical="center" wrapText="1"/>
    </xf>
    <xf numFmtId="0" fontId="50" fillId="18" borderId="11" xfId="0" applyFont="1" applyFill="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165" fontId="50" fillId="25" borderId="18" xfId="0" applyNumberFormat="1" applyFont="1" applyFill="1" applyBorder="1" applyAlignment="1" applyProtection="1">
      <alignment horizontal="center" vertical="center" wrapText="1"/>
      <protection locked="0"/>
    </xf>
    <xf numFmtId="0" fontId="50" fillId="25" borderId="35"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0" fontId="24" fillId="25" borderId="60" xfId="0" applyFont="1" applyFill="1" applyBorder="1" applyAlignment="1" applyProtection="1">
      <alignment horizontal="left" vertical="top" wrapText="1"/>
      <protection locked="0"/>
    </xf>
    <xf numFmtId="0" fontId="50" fillId="25" borderId="39" xfId="0" applyFont="1" applyFill="1" applyBorder="1" applyAlignment="1" applyProtection="1">
      <alignment horizontal="left" vertical="top" wrapText="1"/>
      <protection locked="0"/>
    </xf>
    <xf numFmtId="0" fontId="50" fillId="25" borderId="50" xfId="0" applyFont="1" applyFill="1" applyBorder="1" applyAlignment="1" applyProtection="1">
      <alignment horizontal="left" vertical="top" wrapText="1"/>
      <protection locked="0"/>
    </xf>
    <xf numFmtId="0" fontId="29" fillId="19" borderId="62" xfId="0" applyFont="1" applyFill="1" applyBorder="1" applyAlignment="1" applyProtection="1">
      <alignment horizontal="center" vertical="center" wrapText="1"/>
    </xf>
    <xf numFmtId="0" fontId="29" fillId="19" borderId="63" xfId="0" applyFont="1" applyFill="1" applyBorder="1" applyAlignment="1" applyProtection="1">
      <alignment horizontal="center" vertical="center" wrapText="1"/>
    </xf>
    <xf numFmtId="0" fontId="29" fillId="19" borderId="59" xfId="0" applyFont="1" applyFill="1" applyBorder="1" applyAlignment="1" applyProtection="1">
      <alignment horizontal="center" vertical="center" wrapText="1"/>
    </xf>
    <xf numFmtId="0" fontId="50" fillId="0" borderId="49" xfId="0" applyFont="1" applyFill="1" applyBorder="1" applyAlignment="1" applyProtection="1">
      <alignment horizontal="center" vertical="center" wrapText="1"/>
    </xf>
    <xf numFmtId="0" fontId="50" fillId="0" borderId="52" xfId="0" applyFont="1" applyFill="1" applyBorder="1" applyAlignment="1" applyProtection="1">
      <alignment horizontal="center" vertical="center" wrapText="1"/>
    </xf>
    <xf numFmtId="0" fontId="20" fillId="19" borderId="25" xfId="0" applyFont="1" applyFill="1" applyBorder="1" applyAlignment="1" applyProtection="1">
      <alignment horizontal="center" vertical="center" wrapText="1"/>
    </xf>
    <xf numFmtId="0" fontId="20" fillId="19" borderId="56" xfId="0" applyFont="1" applyFill="1" applyBorder="1" applyAlignment="1" applyProtection="1">
      <alignment horizontal="center" vertical="center" wrapText="1"/>
    </xf>
    <xf numFmtId="0" fontId="20" fillId="19" borderId="57" xfId="0" applyFont="1" applyFill="1" applyBorder="1" applyAlignment="1" applyProtection="1">
      <alignment horizontal="center" vertical="center" wrapText="1"/>
    </xf>
    <xf numFmtId="0" fontId="24" fillId="18" borderId="19" xfId="0" applyFont="1" applyFill="1" applyBorder="1" applyAlignment="1" applyProtection="1">
      <alignment horizontal="center" vertical="center" wrapText="1"/>
    </xf>
    <xf numFmtId="0" fontId="24" fillId="18" borderId="41" xfId="0" applyFont="1" applyFill="1" applyBorder="1" applyAlignment="1" applyProtection="1">
      <alignment horizontal="center" vertical="center" wrapText="1"/>
    </xf>
    <xf numFmtId="0" fontId="50" fillId="19" borderId="21" xfId="0" applyFont="1" applyFill="1" applyBorder="1" applyAlignment="1" applyProtection="1">
      <alignment horizontal="center" vertical="center" wrapText="1"/>
    </xf>
    <xf numFmtId="0" fontId="50" fillId="19" borderId="22" xfId="0" applyFont="1" applyFill="1" applyBorder="1" applyAlignment="1" applyProtection="1">
      <alignment horizontal="center" vertical="center" wrapText="1"/>
    </xf>
    <xf numFmtId="0" fontId="20" fillId="19" borderId="31" xfId="0" applyFont="1" applyFill="1" applyBorder="1" applyAlignment="1" applyProtection="1">
      <alignment horizontal="center" vertical="center" wrapText="1"/>
    </xf>
    <xf numFmtId="0" fontId="20" fillId="19" borderId="0" xfId="0" applyFont="1" applyFill="1" applyBorder="1" applyAlignment="1" applyProtection="1">
      <alignment horizontal="center" vertical="center" wrapText="1"/>
    </xf>
    <xf numFmtId="0" fontId="20" fillId="19" borderId="27" xfId="0" applyFont="1" applyFill="1" applyBorder="1" applyAlignment="1" applyProtection="1">
      <alignment horizontal="center" vertical="center" wrapText="1"/>
    </xf>
    <xf numFmtId="0" fontId="20" fillId="19" borderId="64" xfId="0" applyFont="1" applyFill="1" applyBorder="1" applyAlignment="1" applyProtection="1">
      <alignment horizontal="center" vertical="center" wrapText="1"/>
    </xf>
    <xf numFmtId="0" fontId="20" fillId="19" borderId="65" xfId="0" applyFont="1" applyFill="1" applyBorder="1" applyAlignment="1" applyProtection="1">
      <alignment horizontal="center" vertical="center" wrapText="1"/>
    </xf>
    <xf numFmtId="0" fontId="20" fillId="19" borderId="68" xfId="0" applyFont="1" applyFill="1" applyBorder="1" applyAlignment="1" applyProtection="1">
      <alignment horizontal="center" vertical="center" wrapText="1"/>
    </xf>
    <xf numFmtId="0" fontId="50" fillId="18" borderId="47" xfId="0" applyFont="1" applyFill="1" applyBorder="1" applyAlignment="1" applyProtection="1">
      <alignment horizontal="left" vertical="center" wrapText="1"/>
    </xf>
    <xf numFmtId="0" fontId="50" fillId="18" borderId="48" xfId="0" applyFont="1" applyFill="1" applyBorder="1" applyAlignment="1" applyProtection="1">
      <alignment horizontal="left" vertical="center" wrapText="1"/>
    </xf>
    <xf numFmtId="0" fontId="50" fillId="18" borderId="44" xfId="0" applyFont="1" applyFill="1" applyBorder="1" applyAlignment="1" applyProtection="1">
      <alignment horizontal="left" vertical="center" wrapText="1"/>
    </xf>
    <xf numFmtId="0" fontId="50" fillId="18" borderId="45" xfId="0" applyFont="1" applyFill="1" applyBorder="1" applyAlignment="1" applyProtection="1">
      <alignment horizontal="left" vertical="center" wrapText="1"/>
    </xf>
    <xf numFmtId="0" fontId="49" fillId="0" borderId="14"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9" xfId="0" applyFont="1" applyFill="1" applyBorder="1" applyAlignment="1" applyProtection="1">
      <alignment horizontal="center" vertical="center"/>
      <protection locked="0"/>
    </xf>
    <xf numFmtId="0" fontId="50" fillId="25" borderId="60" xfId="0" applyFont="1" applyFill="1" applyBorder="1" applyAlignment="1" applyProtection="1">
      <alignment horizontal="left" vertical="top" wrapText="1"/>
      <protection locked="0"/>
    </xf>
    <xf numFmtId="0" fontId="24" fillId="18" borderId="35" xfId="0" applyFont="1" applyFill="1" applyBorder="1" applyAlignment="1" applyProtection="1">
      <alignment horizontal="left" vertical="center" wrapText="1"/>
      <protection locked="0"/>
    </xf>
    <xf numFmtId="0" fontId="24" fillId="18" borderId="39" xfId="0" applyFont="1" applyFill="1" applyBorder="1" applyAlignment="1" applyProtection="1">
      <alignment horizontal="left" vertical="center" wrapText="1"/>
      <protection locked="0"/>
    </xf>
    <xf numFmtId="0" fontId="50" fillId="21" borderId="51" xfId="0" applyFont="1" applyFill="1" applyBorder="1" applyAlignment="1" applyProtection="1">
      <alignment horizontal="center" vertical="top" wrapText="1"/>
      <protection locked="0"/>
    </xf>
    <xf numFmtId="0" fontId="50" fillId="21" borderId="45" xfId="0" applyFont="1" applyFill="1" applyBorder="1" applyAlignment="1" applyProtection="1">
      <alignment horizontal="center" vertical="top" wrapText="1"/>
      <protection locked="0"/>
    </xf>
    <xf numFmtId="0" fontId="50" fillId="21" borderId="46" xfId="0" applyFont="1" applyFill="1" applyBorder="1" applyAlignment="1" applyProtection="1">
      <alignment horizontal="center" vertical="top" wrapText="1"/>
      <protection locked="0"/>
    </xf>
    <xf numFmtId="0" fontId="54" fillId="19" borderId="21" xfId="0" applyFont="1" applyFill="1" applyBorder="1" applyAlignment="1" applyProtection="1">
      <alignment horizontal="center" vertical="center" wrapText="1"/>
    </xf>
    <xf numFmtId="0" fontId="54" fillId="19" borderId="22" xfId="0" applyFont="1" applyFill="1" applyBorder="1" applyAlignment="1" applyProtection="1">
      <alignment horizontal="center" vertical="center" wrapText="1"/>
    </xf>
    <xf numFmtId="0" fontId="54" fillId="19" borderId="24" xfId="0" applyFont="1" applyFill="1" applyBorder="1" applyAlignment="1" applyProtection="1">
      <alignment horizontal="center" vertical="center" wrapText="1"/>
    </xf>
    <xf numFmtId="0" fontId="24" fillId="18" borderId="19" xfId="0" applyFont="1" applyFill="1" applyBorder="1" applyAlignment="1" applyProtection="1">
      <alignment horizontal="left" vertical="center" wrapText="1"/>
    </xf>
    <xf numFmtId="0" fontId="24" fillId="18" borderId="41" xfId="0" applyFont="1" applyFill="1" applyBorder="1" applyAlignment="1" applyProtection="1">
      <alignment horizontal="left" vertical="center" wrapText="1"/>
    </xf>
    <xf numFmtId="0" fontId="24" fillId="25" borderId="51" xfId="0" applyFont="1" applyFill="1" applyBorder="1" applyAlignment="1" applyProtection="1">
      <alignment horizontal="center" vertical="top" wrapText="1"/>
      <protection locked="0"/>
    </xf>
    <xf numFmtId="0" fontId="24" fillId="25" borderId="45" xfId="0" applyFont="1" applyFill="1" applyBorder="1" applyAlignment="1" applyProtection="1">
      <alignment horizontal="center" vertical="top" wrapText="1"/>
      <protection locked="0"/>
    </xf>
    <xf numFmtId="0" fontId="24" fillId="25" borderId="46" xfId="0" applyFont="1" applyFill="1" applyBorder="1" applyAlignment="1" applyProtection="1">
      <alignment horizontal="center" vertical="top" wrapText="1"/>
      <protection locked="0"/>
    </xf>
    <xf numFmtId="0" fontId="50" fillId="19" borderId="16" xfId="0" applyFont="1" applyFill="1" applyBorder="1" applyAlignment="1" applyProtection="1">
      <alignment horizontal="center" vertical="center" wrapText="1"/>
    </xf>
    <xf numFmtId="0" fontId="50" fillId="19" borderId="10" xfId="0" applyFont="1" applyFill="1" applyBorder="1" applyAlignment="1" applyProtection="1">
      <alignment horizontal="center" vertical="center" wrapText="1"/>
    </xf>
    <xf numFmtId="0" fontId="20" fillId="19" borderId="12" xfId="0" applyFont="1" applyFill="1" applyBorder="1" applyAlignment="1" applyProtection="1">
      <alignment horizontal="center" vertical="center" wrapText="1"/>
    </xf>
    <xf numFmtId="0" fontId="20" fillId="19" borderId="13" xfId="0" applyFont="1" applyFill="1" applyBorder="1" applyAlignment="1" applyProtection="1">
      <alignment horizontal="center" vertical="center" wrapText="1"/>
    </xf>
    <xf numFmtId="0" fontId="20" fillId="19" borderId="67" xfId="0" applyFont="1" applyFill="1" applyBorder="1" applyAlignment="1" applyProtection="1">
      <alignment horizontal="center" vertical="center" wrapText="1"/>
    </xf>
    <xf numFmtId="0" fontId="50" fillId="0" borderId="11" xfId="0" applyFont="1" applyFill="1" applyBorder="1" applyAlignment="1" applyProtection="1">
      <alignment horizontal="center" vertical="center" wrapText="1"/>
    </xf>
    <xf numFmtId="0" fontId="50" fillId="0" borderId="17" xfId="0" applyFont="1" applyFill="1" applyBorder="1" applyAlignment="1" applyProtection="1">
      <alignment horizontal="center" vertical="center" wrapText="1"/>
    </xf>
    <xf numFmtId="0" fontId="54" fillId="19" borderId="12" xfId="0" applyFont="1" applyFill="1" applyBorder="1" applyAlignment="1" applyProtection="1">
      <alignment horizontal="center" vertical="center" wrapText="1"/>
      <protection locked="0"/>
    </xf>
    <xf numFmtId="0" fontId="54" fillId="19" borderId="13" xfId="0" applyFont="1" applyFill="1" applyBorder="1" applyAlignment="1" applyProtection="1">
      <alignment horizontal="center" vertical="center" wrapText="1"/>
      <protection locked="0"/>
    </xf>
    <xf numFmtId="0" fontId="54" fillId="19" borderId="67" xfId="0" applyFont="1" applyFill="1" applyBorder="1" applyAlignment="1" applyProtection="1">
      <alignment horizontal="center" vertical="center" wrapText="1"/>
      <protection locked="0"/>
    </xf>
    <xf numFmtId="0" fontId="24" fillId="18" borderId="34" xfId="0" applyFont="1" applyFill="1" applyBorder="1" applyAlignment="1" applyProtection="1">
      <alignment horizontal="left" vertical="center" wrapText="1"/>
    </xf>
    <xf numFmtId="0" fontId="24" fillId="18" borderId="28" xfId="0" applyFont="1" applyFill="1" applyBorder="1" applyAlignment="1" applyProtection="1">
      <alignment horizontal="left" vertical="center" wrapText="1"/>
    </xf>
    <xf numFmtId="0" fontId="49" fillId="0" borderId="14" xfId="0" applyFont="1" applyFill="1" applyBorder="1" applyAlignment="1" applyProtection="1">
      <alignment horizontal="center"/>
      <protection locked="0"/>
    </xf>
    <xf numFmtId="0" fontId="49" fillId="0" borderId="16" xfId="0" applyFont="1" applyFill="1" applyBorder="1" applyAlignment="1" applyProtection="1">
      <alignment horizontal="center"/>
      <protection locked="0"/>
    </xf>
    <xf numFmtId="0" fontId="49" fillId="0" borderId="19" xfId="0" applyFont="1" applyFill="1" applyBorder="1" applyAlignment="1" applyProtection="1">
      <alignment horizontal="center"/>
      <protection locked="0"/>
    </xf>
    <xf numFmtId="6" fontId="50" fillId="25" borderId="35" xfId="0" applyNumberFormat="1" applyFont="1" applyFill="1" applyBorder="1" applyAlignment="1" applyProtection="1">
      <alignment horizontal="center" vertical="center" wrapText="1"/>
      <protection locked="0"/>
    </xf>
    <xf numFmtId="6" fontId="50" fillId="25" borderId="50" xfId="0" applyNumberFormat="1" applyFont="1" applyFill="1" applyBorder="1" applyAlignment="1" applyProtection="1">
      <alignment horizontal="center" vertical="center" wrapText="1"/>
      <protection locked="0"/>
    </xf>
    <xf numFmtId="0" fontId="25" fillId="25" borderId="41" xfId="0" applyFont="1" applyFill="1" applyBorder="1" applyAlignment="1" applyProtection="1">
      <alignment horizontal="left" vertical="top" wrapText="1"/>
      <protection locked="0"/>
    </xf>
    <xf numFmtId="0" fontId="25" fillId="25" borderId="42" xfId="0" applyFont="1" applyFill="1" applyBorder="1" applyAlignment="1" applyProtection="1">
      <alignment horizontal="left" vertical="top" wrapText="1"/>
      <protection locked="0"/>
    </xf>
    <xf numFmtId="0" fontId="25" fillId="25" borderId="58" xfId="0" applyFont="1" applyFill="1" applyBorder="1" applyAlignment="1" applyProtection="1">
      <alignment horizontal="left" vertical="top" wrapText="1"/>
      <protection locked="0"/>
    </xf>
    <xf numFmtId="0" fontId="20" fillId="19" borderId="36" xfId="0" applyFont="1" applyFill="1" applyBorder="1" applyAlignment="1" applyProtection="1">
      <alignment horizontal="center" vertical="center" wrapText="1"/>
    </xf>
    <xf numFmtId="0" fontId="20" fillId="19" borderId="37" xfId="0" applyFont="1" applyFill="1" applyBorder="1" applyAlignment="1" applyProtection="1">
      <alignment horizontal="center" vertical="center" wrapText="1"/>
    </xf>
    <xf numFmtId="0" fontId="20" fillId="19" borderId="38" xfId="0" applyFont="1" applyFill="1" applyBorder="1" applyAlignment="1" applyProtection="1">
      <alignment horizontal="center" vertical="center" wrapText="1"/>
    </xf>
    <xf numFmtId="0" fontId="25" fillId="25" borderId="35" xfId="0" applyFont="1" applyFill="1" applyBorder="1" applyAlignment="1" applyProtection="1">
      <alignment horizontal="left" vertical="top" wrapText="1"/>
      <protection locked="0"/>
    </xf>
    <xf numFmtId="0" fontId="25" fillId="25" borderId="39" xfId="0" applyFont="1" applyFill="1" applyBorder="1" applyAlignment="1" applyProtection="1">
      <alignment horizontal="left" vertical="top" wrapText="1"/>
      <protection locked="0"/>
    </xf>
    <xf numFmtId="0" fontId="25" fillId="25" borderId="50" xfId="0" applyFont="1" applyFill="1" applyBorder="1" applyAlignment="1" applyProtection="1">
      <alignment horizontal="left" vertical="top" wrapText="1"/>
      <protection locked="0"/>
    </xf>
    <xf numFmtId="0" fontId="21" fillId="0" borderId="26" xfId="0" applyFont="1" applyBorder="1" applyAlignment="1" applyProtection="1">
      <alignment horizontal="center" wrapText="1"/>
      <protection locked="0"/>
    </xf>
    <xf numFmtId="0" fontId="40" fillId="21" borderId="36" xfId="0" applyFont="1" applyFill="1" applyBorder="1" applyAlignment="1" applyProtection="1">
      <alignment horizontal="center" vertical="center" wrapText="1"/>
    </xf>
    <xf numFmtId="0" fontId="40" fillId="21" borderId="37" xfId="0" applyFont="1" applyFill="1" applyBorder="1" applyAlignment="1" applyProtection="1">
      <alignment horizontal="center" vertical="center" wrapText="1"/>
    </xf>
    <xf numFmtId="0" fontId="40" fillId="21" borderId="38" xfId="0" applyFont="1" applyFill="1" applyBorder="1" applyAlignment="1" applyProtection="1">
      <alignment horizontal="center" vertical="center" wrapText="1"/>
    </xf>
    <xf numFmtId="0" fontId="25" fillId="25" borderId="10" xfId="0" applyFont="1" applyFill="1" applyBorder="1" applyAlignment="1" applyProtection="1">
      <alignment horizontal="left" vertical="top" wrapText="1"/>
      <protection locked="0"/>
    </xf>
    <xf numFmtId="0" fontId="25" fillId="25" borderId="18" xfId="0" applyFont="1" applyFill="1" applyBorder="1" applyAlignment="1" applyProtection="1">
      <alignment horizontal="left" vertical="top" wrapText="1"/>
      <protection locked="0"/>
    </xf>
    <xf numFmtId="0" fontId="50" fillId="0" borderId="51" xfId="0" applyFont="1" applyBorder="1" applyAlignment="1" applyProtection="1">
      <alignment horizontal="left" vertical="center" wrapText="1"/>
    </xf>
    <xf numFmtId="0" fontId="50" fillId="0" borderId="45" xfId="0" applyFont="1" applyBorder="1" applyAlignment="1" applyProtection="1">
      <alignment horizontal="left" vertical="center" wrapText="1"/>
    </xf>
    <xf numFmtId="0" fontId="50" fillId="0" borderId="46" xfId="0" applyFont="1" applyBorder="1" applyAlignment="1" applyProtection="1">
      <alignment horizontal="left" vertical="center" wrapText="1"/>
    </xf>
    <xf numFmtId="0" fontId="50" fillId="0" borderId="35" xfId="0" applyFont="1" applyBorder="1" applyAlignment="1" applyProtection="1">
      <alignment horizontal="left" vertical="center" wrapText="1"/>
    </xf>
    <xf numFmtId="0" fontId="50" fillId="0" borderId="50" xfId="0" applyFont="1" applyBorder="1" applyAlignment="1" applyProtection="1">
      <alignment horizontal="left" vertical="center" wrapText="1"/>
    </xf>
    <xf numFmtId="0" fontId="50" fillId="0" borderId="69" xfId="0" applyFont="1" applyBorder="1" applyAlignment="1" applyProtection="1">
      <alignment horizontal="left" vertical="center" wrapText="1"/>
    </xf>
    <xf numFmtId="0" fontId="50" fillId="0" borderId="48" xfId="0" applyFont="1" applyBorder="1" applyAlignment="1" applyProtection="1">
      <alignment horizontal="left" vertical="center" wrapText="1"/>
    </xf>
    <xf numFmtId="0" fontId="50" fillId="0" borderId="123" xfId="0" applyFont="1" applyBorder="1" applyAlignment="1" applyProtection="1">
      <alignment horizontal="left" vertical="center" wrapText="1"/>
    </xf>
    <xf numFmtId="0" fontId="50" fillId="0" borderId="54" xfId="0" applyFont="1" applyBorder="1" applyAlignment="1" applyProtection="1">
      <alignment horizontal="left" vertical="center" wrapText="1"/>
    </xf>
    <xf numFmtId="0" fontId="50" fillId="0" borderId="63" xfId="0" applyFont="1" applyBorder="1" applyAlignment="1" applyProtection="1">
      <alignment horizontal="left" vertical="center" wrapText="1"/>
    </xf>
    <xf numFmtId="0" fontId="50" fillId="0" borderId="59" xfId="0" applyFont="1" applyBorder="1" applyAlignment="1" applyProtection="1">
      <alignment horizontal="left" vertical="center" wrapText="1"/>
    </xf>
    <xf numFmtId="0" fontId="25" fillId="25" borderId="16" xfId="0" applyFont="1" applyFill="1" applyBorder="1" applyAlignment="1" applyProtection="1">
      <alignment horizontal="left" vertical="top" wrapText="1"/>
      <protection locked="0"/>
    </xf>
    <xf numFmtId="0" fontId="56" fillId="20" borderId="21" xfId="0" applyFont="1" applyFill="1" applyBorder="1" applyAlignment="1" applyProtection="1">
      <alignment horizontal="center" vertical="center" wrapText="1"/>
    </xf>
    <xf numFmtId="0" fontId="56" fillId="20" borderId="22" xfId="0" applyFont="1" applyFill="1" applyBorder="1" applyAlignment="1" applyProtection="1">
      <alignment horizontal="center" vertical="center" wrapText="1"/>
    </xf>
    <xf numFmtId="0" fontId="56" fillId="20" borderId="24" xfId="0" applyFont="1" applyFill="1" applyBorder="1" applyAlignment="1" applyProtection="1">
      <alignment horizontal="center" vertical="center" wrapText="1"/>
    </xf>
    <xf numFmtId="0" fontId="21" fillId="0" borderId="31" xfId="0" applyFont="1" applyBorder="1" applyAlignment="1" applyProtection="1">
      <alignment horizontal="center" wrapText="1"/>
      <protection locked="0"/>
    </xf>
    <xf numFmtId="6" fontId="50" fillId="25" borderId="41" xfId="0" applyNumberFormat="1" applyFont="1" applyFill="1" applyBorder="1" applyAlignment="1" applyProtection="1">
      <alignment horizontal="center" vertical="center" wrapText="1"/>
      <protection locked="0"/>
    </xf>
    <xf numFmtId="6" fontId="50" fillId="25" borderId="58" xfId="0" applyNumberFormat="1" applyFont="1" applyFill="1" applyBorder="1" applyAlignment="1" applyProtection="1">
      <alignment horizontal="center" vertical="center" wrapText="1"/>
      <protection locked="0"/>
    </xf>
    <xf numFmtId="0" fontId="25" fillId="25" borderId="43" xfId="0" applyFont="1" applyFill="1" applyBorder="1" applyAlignment="1" applyProtection="1">
      <alignment horizontal="left" vertical="top" wrapText="1"/>
      <protection locked="0"/>
    </xf>
    <xf numFmtId="0" fontId="21" fillId="0" borderId="36" xfId="0" applyFont="1" applyBorder="1" applyAlignment="1" applyProtection="1">
      <alignment horizontal="center" wrapText="1"/>
      <protection locked="0"/>
    </xf>
    <xf numFmtId="0" fontId="21" fillId="0" borderId="37" xfId="0" applyFont="1" applyBorder="1" applyAlignment="1" applyProtection="1">
      <alignment horizontal="center" wrapText="1"/>
      <protection locked="0"/>
    </xf>
    <xf numFmtId="0" fontId="21" fillId="0" borderId="38" xfId="0" applyFont="1" applyBorder="1" applyAlignment="1" applyProtection="1">
      <alignment horizontal="center" wrapText="1"/>
      <protection locked="0"/>
    </xf>
    <xf numFmtId="0" fontId="48" fillId="23" borderId="34" xfId="0" applyFont="1" applyFill="1" applyBorder="1" applyAlignment="1" applyProtection="1">
      <alignment horizontal="center" vertical="center" wrapText="1"/>
    </xf>
    <xf numFmtId="0" fontId="48" fillId="23" borderId="28" xfId="0" applyFont="1" applyFill="1" applyBorder="1" applyAlignment="1" applyProtection="1">
      <alignment horizontal="center" vertical="center" wrapText="1"/>
    </xf>
    <xf numFmtId="0" fontId="48" fillId="23" borderId="29" xfId="0" applyFont="1" applyFill="1" applyBorder="1" applyAlignment="1" applyProtection="1">
      <alignment horizontal="center" vertical="center" wrapText="1"/>
    </xf>
    <xf numFmtId="0" fontId="22" fillId="0" borderId="33" xfId="0" applyFont="1" applyFill="1" applyBorder="1" applyAlignment="1" applyProtection="1">
      <alignment horizontal="center" vertical="top" wrapText="1"/>
      <protection locked="0"/>
    </xf>
    <xf numFmtId="0" fontId="55" fillId="20" borderId="60" xfId="0" applyFont="1" applyFill="1" applyBorder="1" applyAlignment="1" applyProtection="1">
      <alignment horizontal="center" vertical="center" wrapText="1"/>
    </xf>
    <xf numFmtId="0" fontId="55" fillId="20" borderId="39" xfId="0" applyFont="1" applyFill="1" applyBorder="1" applyAlignment="1" applyProtection="1">
      <alignment horizontal="center" vertical="center" wrapText="1"/>
    </xf>
    <xf numFmtId="0" fontId="55" fillId="20" borderId="43" xfId="0" applyFont="1" applyFill="1" applyBorder="1" applyAlignment="1" applyProtection="1">
      <alignment horizontal="center" vertical="center" wrapText="1"/>
    </xf>
    <xf numFmtId="0" fontId="50" fillId="25" borderId="39" xfId="0" applyFont="1" applyFill="1" applyBorder="1" applyAlignment="1" applyProtection="1">
      <alignment horizontal="center" vertical="center" wrapText="1"/>
      <protection locked="0"/>
    </xf>
    <xf numFmtId="0" fontId="50" fillId="25" borderId="50" xfId="0" applyFont="1" applyFill="1" applyBorder="1" applyAlignment="1" applyProtection="1">
      <alignment horizontal="center" vertical="center" wrapText="1"/>
      <protection locked="0"/>
    </xf>
    <xf numFmtId="0" fontId="22" fillId="0" borderId="36" xfId="0" applyFont="1" applyFill="1" applyBorder="1" applyAlignment="1" applyProtection="1">
      <alignment horizontal="center" vertical="top" wrapText="1"/>
      <protection locked="0"/>
    </xf>
    <xf numFmtId="0" fontId="22" fillId="0" borderId="37" xfId="0" applyFont="1" applyFill="1" applyBorder="1" applyAlignment="1" applyProtection="1">
      <alignment horizontal="center" vertical="top" wrapText="1"/>
      <protection locked="0"/>
    </xf>
    <xf numFmtId="0" fontId="22" fillId="0" borderId="38" xfId="0" applyFont="1" applyFill="1" applyBorder="1" applyAlignment="1" applyProtection="1">
      <alignment horizontal="center" vertical="top" wrapText="1"/>
      <protection locked="0"/>
    </xf>
    <xf numFmtId="0" fontId="30" fillId="23" borderId="36" xfId="0" applyFont="1" applyFill="1" applyBorder="1" applyAlignment="1" applyProtection="1">
      <alignment horizontal="center" vertical="center" wrapText="1"/>
    </xf>
    <xf numFmtId="0" fontId="21" fillId="23" borderId="37" xfId="0" applyFont="1" applyFill="1" applyBorder="1" applyAlignment="1" applyProtection="1">
      <alignment horizontal="center" vertical="center" wrapText="1"/>
    </xf>
    <xf numFmtId="0" fontId="21" fillId="23" borderId="38" xfId="0" applyFont="1" applyFill="1" applyBorder="1" applyAlignment="1" applyProtection="1">
      <alignment horizontal="center" vertical="center" wrapText="1"/>
    </xf>
    <xf numFmtId="0" fontId="55" fillId="20" borderId="21" xfId="0" applyFont="1" applyFill="1" applyBorder="1" applyAlignment="1" applyProtection="1">
      <alignment horizontal="center" vertical="center" wrapText="1"/>
    </xf>
    <xf numFmtId="0" fontId="55" fillId="20" borderId="22" xfId="0" applyFont="1" applyFill="1" applyBorder="1" applyAlignment="1" applyProtection="1">
      <alignment horizontal="center" vertical="center" wrapText="1"/>
    </xf>
    <xf numFmtId="164" fontId="50" fillId="25" borderId="22" xfId="0" applyNumberFormat="1" applyFont="1" applyFill="1" applyBorder="1" applyAlignment="1" applyProtection="1">
      <alignment horizontal="center" vertical="center" wrapText="1"/>
      <protection locked="0"/>
    </xf>
    <xf numFmtId="164" fontId="50" fillId="25" borderId="24" xfId="0" applyNumberFormat="1" applyFont="1" applyFill="1" applyBorder="1" applyAlignment="1" applyProtection="1">
      <alignment horizontal="center" vertical="center" wrapText="1"/>
      <protection locked="0"/>
    </xf>
    <xf numFmtId="0" fontId="50" fillId="0" borderId="60" xfId="0" applyFont="1" applyFill="1" applyBorder="1" applyAlignment="1" applyProtection="1">
      <alignment horizontal="left" vertical="center" wrapText="1"/>
    </xf>
    <xf numFmtId="0" fontId="50" fillId="0" borderId="43" xfId="0" applyFont="1" applyFill="1" applyBorder="1" applyAlignment="1" applyProtection="1">
      <alignment horizontal="left" vertical="center" wrapText="1"/>
    </xf>
    <xf numFmtId="0" fontId="25" fillId="25" borderId="35" xfId="0" applyFont="1" applyFill="1" applyBorder="1" applyAlignment="1" applyProtection="1">
      <alignment horizontal="center" vertical="top" wrapText="1"/>
      <protection locked="0"/>
    </xf>
    <xf numFmtId="0" fontId="49" fillId="25" borderId="39" xfId="0" applyFont="1" applyFill="1" applyBorder="1" applyAlignment="1" applyProtection="1">
      <alignment horizontal="center" vertical="top"/>
      <protection locked="0"/>
    </xf>
    <xf numFmtId="0" fontId="49" fillId="25" borderId="50" xfId="0" applyFont="1" applyFill="1" applyBorder="1" applyAlignment="1" applyProtection="1">
      <alignment horizontal="center" vertical="top"/>
      <protection locked="0"/>
    </xf>
    <xf numFmtId="0" fontId="50" fillId="0" borderId="39" xfId="0" applyFont="1" applyFill="1" applyBorder="1" applyAlignment="1" applyProtection="1">
      <alignment horizontal="left" vertical="center" wrapText="1"/>
    </xf>
    <xf numFmtId="0" fontId="55" fillId="20" borderId="16" xfId="0" applyFont="1" applyFill="1" applyBorder="1" applyAlignment="1" applyProtection="1">
      <alignment horizontal="center" vertical="center" wrapText="1"/>
    </xf>
    <xf numFmtId="0" fontId="55" fillId="20" borderId="10" xfId="0" applyFont="1" applyFill="1" applyBorder="1" applyAlignment="1" applyProtection="1">
      <alignment horizontal="center" vertical="center" wrapText="1"/>
    </xf>
    <xf numFmtId="0" fontId="55" fillId="20" borderId="18" xfId="0" applyFont="1" applyFill="1" applyBorder="1" applyAlignment="1" applyProtection="1">
      <alignment horizontal="center" vertical="center" wrapText="1"/>
    </xf>
    <xf numFmtId="0" fontId="25" fillId="25" borderId="16" xfId="0" applyFont="1" applyFill="1" applyBorder="1" applyAlignment="1" applyProtection="1">
      <alignment horizontal="center" vertical="top" wrapText="1"/>
      <protection locked="0"/>
    </xf>
    <xf numFmtId="0" fontId="25" fillId="25" borderId="10" xfId="0" applyFont="1" applyFill="1" applyBorder="1" applyAlignment="1" applyProtection="1">
      <alignment horizontal="center" vertical="top" wrapText="1"/>
      <protection locked="0"/>
    </xf>
    <xf numFmtId="0" fontId="25" fillId="25" borderId="18" xfId="0" applyFont="1" applyFill="1" applyBorder="1" applyAlignment="1" applyProtection="1">
      <alignment horizontal="center" vertical="top" wrapText="1"/>
      <protection locked="0"/>
    </xf>
    <xf numFmtId="0" fontId="25" fillId="25" borderId="11" xfId="0" applyFont="1" applyFill="1" applyBorder="1" applyAlignment="1" applyProtection="1">
      <alignment horizontal="center" vertical="top" wrapText="1"/>
      <protection locked="0"/>
    </xf>
    <xf numFmtId="0" fontId="25" fillId="25" borderId="17" xfId="0" applyFont="1" applyFill="1" applyBorder="1" applyAlignment="1" applyProtection="1">
      <alignment horizontal="center" vertical="top" wrapText="1"/>
      <protection locked="0"/>
    </xf>
    <xf numFmtId="0" fontId="25" fillId="25" borderId="23" xfId="0" applyFont="1" applyFill="1" applyBorder="1" applyAlignment="1" applyProtection="1">
      <alignment horizontal="center" vertical="top" wrapText="1"/>
      <protection locked="0"/>
    </xf>
    <xf numFmtId="0" fontId="56" fillId="20" borderId="16" xfId="0" applyFont="1" applyFill="1" applyBorder="1" applyAlignment="1" applyProtection="1">
      <alignment horizontal="center" vertical="center" wrapText="1"/>
    </xf>
    <xf numFmtId="0" fontId="56" fillId="20" borderId="10" xfId="0" applyFont="1" applyFill="1" applyBorder="1" applyAlignment="1" applyProtection="1">
      <alignment horizontal="center" vertical="center" wrapText="1"/>
    </xf>
    <xf numFmtId="0" fontId="56" fillId="20" borderId="18" xfId="0" applyFont="1" applyFill="1" applyBorder="1" applyAlignment="1" applyProtection="1">
      <alignment horizontal="center" vertical="center" wrapText="1"/>
    </xf>
    <xf numFmtId="0" fontId="49" fillId="27" borderId="17" xfId="0" applyFont="1" applyFill="1" applyBorder="1" applyAlignment="1" applyProtection="1">
      <alignment horizontal="center" wrapText="1"/>
      <protection locked="0"/>
    </xf>
    <xf numFmtId="0" fontId="49" fillId="27" borderId="23" xfId="0" applyFont="1" applyFill="1" applyBorder="1" applyAlignment="1" applyProtection="1">
      <alignment horizontal="center" wrapText="1"/>
      <protection locked="0"/>
    </xf>
    <xf numFmtId="0" fontId="30" fillId="21" borderId="36" xfId="0" applyFont="1" applyFill="1" applyBorder="1" applyAlignment="1" applyProtection="1">
      <alignment horizontal="center" vertical="center" wrapText="1"/>
    </xf>
    <xf numFmtId="0" fontId="37" fillId="21" borderId="37" xfId="0" applyFont="1" applyFill="1" applyBorder="1" applyAlignment="1" applyProtection="1">
      <alignment horizontal="center" vertical="center" wrapText="1"/>
    </xf>
    <xf numFmtId="0" fontId="37" fillId="21" borderId="38" xfId="0" applyFont="1" applyFill="1" applyBorder="1" applyAlignment="1" applyProtection="1">
      <alignment horizontal="center" vertical="center" wrapText="1"/>
    </xf>
    <xf numFmtId="0" fontId="50" fillId="0" borderId="21" xfId="0" applyNumberFormat="1" applyFont="1" applyBorder="1" applyAlignment="1" applyProtection="1">
      <alignment horizontal="center" vertical="center" wrapText="1"/>
    </xf>
    <xf numFmtId="0" fontId="50" fillId="0" borderId="16" xfId="0" applyNumberFormat="1" applyFont="1" applyBorder="1" applyAlignment="1" applyProtection="1">
      <alignment horizontal="center" vertical="center" wrapText="1"/>
    </xf>
    <xf numFmtId="0" fontId="50" fillId="0" borderId="22" xfId="0" applyNumberFormat="1" applyFont="1" applyBorder="1" applyAlignment="1" applyProtection="1">
      <alignment horizontal="center" vertical="center" wrapText="1"/>
    </xf>
    <xf numFmtId="0" fontId="50" fillId="25" borderId="35" xfId="0" applyNumberFormat="1" applyFont="1" applyFill="1" applyBorder="1" applyAlignment="1" applyProtection="1">
      <alignment horizontal="center" vertical="center" wrapText="1"/>
      <protection locked="0"/>
    </xf>
    <xf numFmtId="0" fontId="50" fillId="25" borderId="43" xfId="0" applyNumberFormat="1" applyFont="1" applyFill="1" applyBorder="1" applyAlignment="1" applyProtection="1">
      <alignment horizontal="center" vertical="center" wrapText="1"/>
      <protection locked="0"/>
    </xf>
    <xf numFmtId="0" fontId="50" fillId="0" borderId="54" xfId="0" applyNumberFormat="1" applyFont="1" applyBorder="1" applyAlignment="1" applyProtection="1">
      <alignment horizontal="center" vertical="center" wrapText="1"/>
    </xf>
    <xf numFmtId="0" fontId="50" fillId="0" borderId="63" xfId="0" applyNumberFormat="1" applyFont="1" applyBorder="1" applyAlignment="1" applyProtection="1">
      <alignment horizontal="center" vertical="center" wrapText="1"/>
    </xf>
    <xf numFmtId="0" fontId="50" fillId="0" borderId="59" xfId="0" applyNumberFormat="1" applyFont="1" applyBorder="1" applyAlignment="1" applyProtection="1">
      <alignment horizontal="center" vertical="center" wrapText="1"/>
    </xf>
    <xf numFmtId="0" fontId="59" fillId="25" borderId="35" xfId="43" applyFill="1" applyBorder="1" applyAlignment="1" applyProtection="1">
      <alignment horizontal="center" wrapText="1"/>
      <protection locked="0"/>
    </xf>
    <xf numFmtId="0" fontId="46" fillId="25" borderId="39" xfId="0" applyFont="1" applyFill="1" applyBorder="1" applyAlignment="1" applyProtection="1">
      <alignment horizontal="center" wrapText="1"/>
      <protection locked="0"/>
    </xf>
    <xf numFmtId="0" fontId="46" fillId="25" borderId="50" xfId="0" applyFont="1" applyFill="1" applyBorder="1" applyAlignment="1" applyProtection="1">
      <alignment horizontal="center" wrapText="1"/>
      <protection locked="0"/>
    </xf>
    <xf numFmtId="0" fontId="50" fillId="25" borderId="17" xfId="0" applyNumberFormat="1" applyFont="1" applyFill="1" applyBorder="1" applyAlignment="1" applyProtection="1">
      <alignment horizontal="center" vertical="center" wrapText="1"/>
      <protection locked="0"/>
    </xf>
    <xf numFmtId="0" fontId="50" fillId="0" borderId="16" xfId="0" applyFont="1" applyFill="1" applyBorder="1" applyAlignment="1" applyProtection="1">
      <alignment horizontal="center" vertical="center" wrapText="1"/>
    </xf>
    <xf numFmtId="0" fontId="50" fillId="0" borderId="10" xfId="0" applyFont="1" applyFill="1" applyBorder="1" applyAlignment="1" applyProtection="1">
      <alignment horizontal="center" vertical="center" wrapText="1"/>
    </xf>
    <xf numFmtId="0" fontId="50" fillId="0" borderId="60" xfId="0" applyFont="1" applyFill="1" applyBorder="1" applyAlignment="1" applyProtection="1">
      <alignment horizontal="center" vertical="center" wrapText="1"/>
    </xf>
    <xf numFmtId="0" fontId="50" fillId="0" borderId="39" xfId="0" applyFont="1" applyFill="1" applyBorder="1" applyAlignment="1" applyProtection="1">
      <alignment horizontal="center" vertical="center" wrapText="1"/>
    </xf>
    <xf numFmtId="0" fontId="50" fillId="0" borderId="50" xfId="0" applyFont="1" applyFill="1" applyBorder="1" applyAlignment="1" applyProtection="1">
      <alignment horizontal="center" vertical="center" wrapText="1"/>
    </xf>
    <xf numFmtId="0" fontId="49" fillId="27" borderId="10" xfId="0" applyFont="1" applyFill="1" applyBorder="1" applyAlignment="1" applyProtection="1">
      <alignment horizontal="center" wrapText="1"/>
      <protection locked="0"/>
    </xf>
    <xf numFmtId="0" fontId="49" fillId="27" borderId="18" xfId="0" applyFont="1" applyFill="1" applyBorder="1" applyAlignment="1" applyProtection="1">
      <alignment horizontal="center" wrapText="1"/>
      <protection locked="0"/>
    </xf>
    <xf numFmtId="0" fontId="50" fillId="25" borderId="10" xfId="0" applyNumberFormat="1" applyFont="1" applyFill="1" applyBorder="1" applyAlignment="1" applyProtection="1">
      <alignment horizontal="center" vertical="center" wrapText="1"/>
      <protection locked="0"/>
    </xf>
    <xf numFmtId="0" fontId="24" fillId="19" borderId="62" xfId="0" applyFont="1" applyFill="1" applyBorder="1" applyAlignment="1" applyProtection="1">
      <alignment horizontal="center" vertical="center" wrapText="1"/>
    </xf>
    <xf numFmtId="0" fontId="24" fillId="19" borderId="59" xfId="0" applyFont="1" applyFill="1" applyBorder="1" applyAlignment="1" applyProtection="1">
      <alignment horizontal="center" vertical="center" wrapText="1"/>
    </xf>
    <xf numFmtId="0" fontId="39" fillId="19" borderId="34" xfId="0" applyFont="1" applyFill="1" applyBorder="1" applyAlignment="1" applyProtection="1">
      <alignment horizontal="center" vertical="center" wrapText="1"/>
    </xf>
    <xf numFmtId="0" fontId="39" fillId="19" borderId="29" xfId="0" applyFont="1" applyFill="1" applyBorder="1" applyAlignment="1" applyProtection="1">
      <alignment horizontal="center" vertical="center" wrapText="1"/>
    </xf>
    <xf numFmtId="0" fontId="0" fillId="0" borderId="0" xfId="0" applyAlignment="1">
      <alignment horizontal="center" vertical="top"/>
    </xf>
    <xf numFmtId="0" fontId="28" fillId="0" borderId="0" xfId="0" applyFont="1" applyBorder="1" applyAlignment="1">
      <alignment horizontal="center" vertical="top" wrapText="1"/>
    </xf>
    <xf numFmtId="0" fontId="28" fillId="0" borderId="48" xfId="0" applyFont="1" applyBorder="1" applyAlignment="1">
      <alignment horizontal="center" vertical="top" wrapText="1"/>
    </xf>
    <xf numFmtId="0" fontId="11" fillId="0" borderId="0" xfId="0" applyFont="1" applyAlignment="1">
      <alignment vertical="center" wrapText="1"/>
    </xf>
    <xf numFmtId="0" fontId="0" fillId="0" borderId="0" xfId="0" applyAlignment="1">
      <alignment vertical="center"/>
    </xf>
    <xf numFmtId="0" fontId="11" fillId="0" borderId="42" xfId="0" applyFont="1" applyBorder="1" applyAlignment="1">
      <alignment horizontal="left" vertical="center" wrapText="1"/>
    </xf>
  </cellXfs>
  <cellStyles count="44">
    <cellStyle name="20% - 1. jelölőszín" xfId="1"/>
    <cellStyle name="20% - 2. jelölőszín" xfId="2"/>
    <cellStyle name="20% - 3. jelölőszín" xfId="3"/>
    <cellStyle name="20% - 4. jelölőszín" xfId="4"/>
    <cellStyle name="20% - 5. jelölőszín" xfId="5"/>
    <cellStyle name="20% - 6. jelölőszín" xfId="6"/>
    <cellStyle name="40% - 1. jelölőszín" xfId="7"/>
    <cellStyle name="40% - 2. jelölőszín" xfId="8"/>
    <cellStyle name="40% - 3. jelölőszín" xfId="9"/>
    <cellStyle name="40% - 4. jelölőszín" xfId="10"/>
    <cellStyle name="40% - 5. jelölőszín" xfId="11"/>
    <cellStyle name="40% - 6. jelölőszín" xfId="12"/>
    <cellStyle name="60% - 1. jelölőszín" xfId="13"/>
    <cellStyle name="60% - 2. jelölőszín" xfId="14"/>
    <cellStyle name="60% - 3. jelölőszín" xfId="15"/>
    <cellStyle name="60% - 4. jelölőszín" xfId="16"/>
    <cellStyle name="60% - 5. jelölőszín" xfId="17"/>
    <cellStyle name="60% - 6. jelölőszín" xfId="18"/>
    <cellStyle name="Bevitel" xfId="19"/>
    <cellStyle name="Cím" xfId="20"/>
    <cellStyle name="Címsor 1" xfId="21"/>
    <cellStyle name="Címsor 2" xfId="22"/>
    <cellStyle name="Címsor 3" xfId="23"/>
    <cellStyle name="Címsor 4" xfId="24"/>
    <cellStyle name="Ellenőrzőcella" xfId="25"/>
    <cellStyle name="Figyelmeztetés" xfId="26"/>
    <cellStyle name="Hivatkozás" xfId="43" builtinId="8"/>
    <cellStyle name="Hivatkozott cella" xfId="27"/>
    <cellStyle name="Jegyzet" xfId="28"/>
    <cellStyle name="Jelölőszín (1)" xfId="29"/>
    <cellStyle name="Jelölőszín (2)" xfId="30"/>
    <cellStyle name="Jelölőszín (3)" xfId="31"/>
    <cellStyle name="Jelölőszín (4)" xfId="32"/>
    <cellStyle name="Jelölőszín (5)" xfId="33"/>
    <cellStyle name="Jelölőszín (6)" xfId="34"/>
    <cellStyle name="Jó" xfId="35"/>
    <cellStyle name="Kimenet" xfId="36"/>
    <cellStyle name="Magyarázó szöveg" xfId="37"/>
    <cellStyle name="Normál" xfId="0" builtinId="0"/>
    <cellStyle name="Normál 2" xfId="42"/>
    <cellStyle name="Összesen" xfId="38"/>
    <cellStyle name="Rossz" xfId="39"/>
    <cellStyle name="Semleges" xfId="40"/>
    <cellStyle name="Számítás" xfId="41"/>
  </cellStyles>
  <dxfs count="45">
    <dxf>
      <fill>
        <patternFill patternType="lightUp"/>
      </fill>
    </dxf>
    <dxf>
      <font>
        <b val="0"/>
        <i/>
        <strike/>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solid"/>
      </fill>
    </dxf>
    <dxf>
      <fill>
        <patternFill patternType="lightUp"/>
      </fill>
    </dxf>
    <dxf>
      <fill>
        <patternFill patternType="lightUp"/>
      </fill>
    </dxf>
    <dxf>
      <fill>
        <patternFill patternType="lightUp"/>
      </fill>
    </dxf>
    <dxf>
      <fill>
        <patternFill patternType="lightUp"/>
      </fill>
    </dxf>
    <dxf>
      <font>
        <b val="0"/>
        <i/>
        <color theme="0" tint="-0.499984740745262"/>
      </font>
    </dxf>
    <dxf>
      <font>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1F5F9"/>
      <color rgb="FFFFFF99"/>
      <color rgb="FFFFFFCC"/>
      <color rgb="FF99CCFF"/>
      <color rgb="FF99CC00"/>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sup.!$E$10" lockText="1" noThreeD="1"/>
</file>

<file path=xl/ctrlProps/ctrlProp10.xml><?xml version="1.0" encoding="utf-8"?>
<formControlPr xmlns="http://schemas.microsoft.com/office/spreadsheetml/2009/9/main" objectType="CheckBox" checked="Checked" fmlaLink="sup.!$B$13" lockText="1" noThreeD="1"/>
</file>

<file path=xl/ctrlProps/ctrlProp11.xml><?xml version="1.0" encoding="utf-8"?>
<formControlPr xmlns="http://schemas.microsoft.com/office/spreadsheetml/2009/9/main" objectType="CheckBox" fmlaLink="sup.!$B$14" lockText="1" noThreeD="1"/>
</file>

<file path=xl/ctrlProps/ctrlProp12.xml><?xml version="1.0" encoding="utf-8"?>
<formControlPr xmlns="http://schemas.microsoft.com/office/spreadsheetml/2009/9/main" objectType="CheckBox" checked="Checked" fmlaLink="sup.!$B$15" lockText="1" noThreeD="1"/>
</file>

<file path=xl/ctrlProps/ctrlProp13.xml><?xml version="1.0" encoding="utf-8"?>
<formControlPr xmlns="http://schemas.microsoft.com/office/spreadsheetml/2009/9/main" objectType="CheckBox" checked="Checked" fmlaLink="sup.!$E$10" lockText="1" noThreeD="1"/>
</file>

<file path=xl/ctrlProps/ctrlProp14.xml><?xml version="1.0" encoding="utf-8"?>
<formControlPr xmlns="http://schemas.microsoft.com/office/spreadsheetml/2009/9/main" objectType="CheckBox" fmlaLink="sup.!$E$11" lockText="1" noThreeD="1"/>
</file>

<file path=xl/ctrlProps/ctrlProp15.xml><?xml version="1.0" encoding="utf-8"?>
<formControlPr xmlns="http://schemas.microsoft.com/office/spreadsheetml/2009/9/main" objectType="CheckBox" checked="Checked" fmlaLink="sup.!$E$12" lockText="1" noThreeD="1"/>
</file>

<file path=xl/ctrlProps/ctrlProp16.xml><?xml version="1.0" encoding="utf-8"?>
<formControlPr xmlns="http://schemas.microsoft.com/office/spreadsheetml/2009/9/main" objectType="CheckBox" fmlaLink="sup.!$E$13" lockText="1" noThreeD="1"/>
</file>

<file path=xl/ctrlProps/ctrlProp17.xml><?xml version="1.0" encoding="utf-8"?>
<formControlPr xmlns="http://schemas.microsoft.com/office/spreadsheetml/2009/9/main" objectType="CheckBox" checked="Checked" fmlaLink="sup.!$E$14" lockText="1" noThreeD="1"/>
</file>

<file path=xl/ctrlProps/ctrlProp18.xml><?xml version="1.0" encoding="utf-8"?>
<formControlPr xmlns="http://schemas.microsoft.com/office/spreadsheetml/2009/9/main" objectType="CheckBox" fmlaLink="sup.!$E$1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up.!$E$1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fmlaLink="sup.!$B$10" lockText="1" noThreeD="1"/>
</file>

<file path=xl/ctrlProps/ctrlProp27.xml><?xml version="1.0" encoding="utf-8"?>
<formControlPr xmlns="http://schemas.microsoft.com/office/spreadsheetml/2009/9/main" objectType="CheckBox" fmlaLink="sup.!$B$11" lockText="1" noThreeD="1"/>
</file>

<file path=xl/ctrlProps/ctrlProp28.xml><?xml version="1.0" encoding="utf-8"?>
<formControlPr xmlns="http://schemas.microsoft.com/office/spreadsheetml/2009/9/main" objectType="CheckBox" fmlaLink="sup.!$B$14" lockText="1" noThreeD="1"/>
</file>

<file path=xl/ctrlProps/ctrlProp29.xml><?xml version="1.0" encoding="utf-8"?>
<formControlPr xmlns="http://schemas.microsoft.com/office/spreadsheetml/2009/9/main" objectType="CheckBox" checked="Checked" fmlaLink="sup.!$B$15" lockText="1" noThreeD="1"/>
</file>

<file path=xl/ctrlProps/ctrlProp3.xml><?xml version="1.0" encoding="utf-8"?>
<formControlPr xmlns="http://schemas.microsoft.com/office/spreadsheetml/2009/9/main" objectType="CheckBox" fmlaLink="sup.!$E$13" lockText="1" noThreeD="1"/>
</file>

<file path=xl/ctrlProps/ctrlProp30.xml><?xml version="1.0" encoding="utf-8"?>
<formControlPr xmlns="http://schemas.microsoft.com/office/spreadsheetml/2009/9/main" objectType="CheckBox" fmlaLink="sup.!$B$12" lockText="1" noThreeD="1"/>
</file>

<file path=xl/ctrlProps/ctrlProp31.xml><?xml version="1.0" encoding="utf-8"?>
<formControlPr xmlns="http://schemas.microsoft.com/office/spreadsheetml/2009/9/main" objectType="CheckBox" checked="Checked" fmlaLink="sup.!$B$13"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fmlaLink="sup.!$E$15"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fmlaLink="sup.!$E$12" lockText="1" noThreeD="1"/>
</file>

<file path=xl/ctrlProps/ctrlProp6.xml><?xml version="1.0" encoding="utf-8"?>
<formControlPr xmlns="http://schemas.microsoft.com/office/spreadsheetml/2009/9/main" objectType="CheckBox" checked="Checked" fmlaLink="sup.!$E$14" lockText="1" noThreeD="1"/>
</file>

<file path=xl/ctrlProps/ctrlProp7.xml><?xml version="1.0" encoding="utf-8"?>
<formControlPr xmlns="http://schemas.microsoft.com/office/spreadsheetml/2009/9/main" objectType="CheckBox" checked="Checked" fmlaLink="sup.!$B$10" lockText="1" noThreeD="1"/>
</file>

<file path=xl/ctrlProps/ctrlProp8.xml><?xml version="1.0" encoding="utf-8"?>
<formControlPr xmlns="http://schemas.microsoft.com/office/spreadsheetml/2009/9/main" objectType="CheckBox" fmlaLink="sup.!$B$11" lockText="1" noThreeD="1"/>
</file>

<file path=xl/ctrlProps/ctrlProp9.xml><?xml version="1.0" encoding="utf-8"?>
<formControlPr xmlns="http://schemas.microsoft.com/office/spreadsheetml/2009/9/main" objectType="CheckBox" fmlaLink="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30</xdr:row>
          <xdr:rowOff>19050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30</xdr:row>
          <xdr:rowOff>28575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31</xdr:row>
          <xdr:rowOff>28575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32</xdr:row>
          <xdr:rowOff>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31</xdr:row>
          <xdr:rowOff>9525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32</xdr:row>
          <xdr:rowOff>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504825</xdr:colOff>
          <xdr:row>3</xdr:row>
          <xdr:rowOff>57150</xdr:rowOff>
        </xdr:from>
        <xdr:to>
          <xdr:col>4</xdr:col>
          <xdr:colOff>809625</xdr:colOff>
          <xdr:row>3</xdr:row>
          <xdr:rowOff>276225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xdr:row>
          <xdr:rowOff>57150</xdr:rowOff>
        </xdr:from>
        <xdr:to>
          <xdr:col>5</xdr:col>
          <xdr:colOff>771525</xdr:colOff>
          <xdr:row>3</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4</xdr:row>
          <xdr:rowOff>57150</xdr:rowOff>
        </xdr:from>
        <xdr:to>
          <xdr:col>4</xdr:col>
          <xdr:colOff>809625</xdr:colOff>
          <xdr:row>4</xdr:row>
          <xdr:rowOff>276225</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4</xdr:row>
          <xdr:rowOff>57150</xdr:rowOff>
        </xdr:from>
        <xdr:to>
          <xdr:col>5</xdr:col>
          <xdr:colOff>771525</xdr:colOff>
          <xdr:row>4</xdr:row>
          <xdr:rowOff>276225</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5</xdr:row>
          <xdr:rowOff>57150</xdr:rowOff>
        </xdr:from>
        <xdr:to>
          <xdr:col>4</xdr:col>
          <xdr:colOff>809625</xdr:colOff>
          <xdr:row>5</xdr:row>
          <xdr:rowOff>276225</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5</xdr:row>
          <xdr:rowOff>57150</xdr:rowOff>
        </xdr:from>
        <xdr:to>
          <xdr:col>5</xdr:col>
          <xdr:colOff>771525</xdr:colOff>
          <xdr:row>5</xdr:row>
          <xdr:rowOff>276225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6</xdr:row>
          <xdr:rowOff>57150</xdr:rowOff>
        </xdr:from>
        <xdr:to>
          <xdr:col>4</xdr:col>
          <xdr:colOff>809625</xdr:colOff>
          <xdr:row>6</xdr:row>
          <xdr:rowOff>276225</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6</xdr:row>
          <xdr:rowOff>57150</xdr:rowOff>
        </xdr:from>
        <xdr:to>
          <xdr:col>5</xdr:col>
          <xdr:colOff>771525</xdr:colOff>
          <xdr:row>6</xdr:row>
          <xdr:rowOff>276225</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7</xdr:row>
          <xdr:rowOff>57150</xdr:rowOff>
        </xdr:from>
        <xdr:to>
          <xdr:col>4</xdr:col>
          <xdr:colOff>809625</xdr:colOff>
          <xdr:row>7</xdr:row>
          <xdr:rowOff>276225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57150</xdr:rowOff>
        </xdr:from>
        <xdr:to>
          <xdr:col>5</xdr:col>
          <xdr:colOff>771525</xdr:colOff>
          <xdr:row>7</xdr:row>
          <xdr:rowOff>276225</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xdr:row>
          <xdr:rowOff>47625</xdr:rowOff>
        </xdr:from>
        <xdr:to>
          <xdr:col>0</xdr:col>
          <xdr:colOff>438150</xdr:colOff>
          <xdr:row>17</xdr:row>
          <xdr:rowOff>266700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18</xdr:row>
          <xdr:rowOff>28575</xdr:rowOff>
        </xdr:from>
        <xdr:to>
          <xdr:col>0</xdr:col>
          <xdr:colOff>428625</xdr:colOff>
          <xdr:row>18</xdr:row>
          <xdr:rowOff>247650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19</xdr:row>
          <xdr:rowOff>47625</xdr:rowOff>
        </xdr:from>
        <xdr:to>
          <xdr:col>0</xdr:col>
          <xdr:colOff>428625</xdr:colOff>
          <xdr:row>19</xdr:row>
          <xdr:rowOff>266700</xdr:rowOff>
        </xdr:to>
        <xdr:sp macro="" textlink="">
          <xdr:nvSpPr>
            <xdr:cNvPr id="3153" name="Check Box 81" hidden="1">
              <a:extLst>
                <a:ext uri="{63B3BB69-23CF-44E3-9099-C40C66FF867C}">
                  <a14:compatExt spid="_x0000_s31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1057275</xdr:colOff>
          <xdr:row>2</xdr:row>
          <xdr:rowOff>9525</xdr:rowOff>
        </xdr:from>
        <xdr:to>
          <xdr:col>0</xdr:col>
          <xdr:colOff>1352550</xdr:colOff>
          <xdr:row>2</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6</xdr:row>
          <xdr:rowOff>9525</xdr:rowOff>
        </xdr:from>
        <xdr:to>
          <xdr:col>0</xdr:col>
          <xdr:colOff>1352550</xdr:colOff>
          <xdr:row>7</xdr:row>
          <xdr:rowOff>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21</xdr:row>
          <xdr:rowOff>9525</xdr:rowOff>
        </xdr:from>
        <xdr:to>
          <xdr:col>0</xdr:col>
          <xdr:colOff>1352550</xdr:colOff>
          <xdr:row>21</xdr:row>
          <xdr:rowOff>228600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25</xdr:row>
          <xdr:rowOff>9525</xdr:rowOff>
        </xdr:from>
        <xdr:to>
          <xdr:col>0</xdr:col>
          <xdr:colOff>1352550</xdr:colOff>
          <xdr:row>26</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11</xdr:row>
          <xdr:rowOff>9525</xdr:rowOff>
        </xdr:from>
        <xdr:to>
          <xdr:col>0</xdr:col>
          <xdr:colOff>1352550</xdr:colOff>
          <xdr:row>11</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15</xdr:row>
          <xdr:rowOff>9525</xdr:rowOff>
        </xdr:from>
        <xdr:to>
          <xdr:col>0</xdr:col>
          <xdr:colOff>1352550</xdr:colOff>
          <xdr:row>16</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28</xdr:row>
          <xdr:rowOff>9525</xdr:rowOff>
        </xdr:from>
        <xdr:to>
          <xdr:col>0</xdr:col>
          <xdr:colOff>1352550</xdr:colOff>
          <xdr:row>29</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18</xdr:row>
          <xdr:rowOff>9525</xdr:rowOff>
        </xdr:from>
        <xdr:to>
          <xdr:col>0</xdr:col>
          <xdr:colOff>1352550</xdr:colOff>
          <xdr:row>19</xdr:row>
          <xdr:rowOff>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9</xdr:row>
          <xdr:rowOff>9525</xdr:rowOff>
        </xdr:from>
        <xdr:to>
          <xdr:col>0</xdr:col>
          <xdr:colOff>1352550</xdr:colOff>
          <xdr:row>10</xdr:row>
          <xdr:rowOff>9525</xdr:rowOff>
        </xdr:to>
        <xdr:sp macro="" textlink="">
          <xdr:nvSpPr>
            <xdr:cNvPr id="9225" name="Check Box 4105"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4</xdr:row>
          <xdr:rowOff>142875</xdr:rowOff>
        </xdr:from>
        <xdr:to>
          <xdr:col>4</xdr:col>
          <xdr:colOff>371475</xdr:colOff>
          <xdr:row>4</xdr:row>
          <xdr:rowOff>361950</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4</xdr:row>
          <xdr:rowOff>152400</xdr:rowOff>
        </xdr:from>
        <xdr:to>
          <xdr:col>5</xdr:col>
          <xdr:colOff>228600</xdr:colOff>
          <xdr:row>4</xdr:row>
          <xdr:rowOff>371475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133350</xdr:rowOff>
        </xdr:from>
        <xdr:to>
          <xdr:col>3</xdr:col>
          <xdr:colOff>466725</xdr:colOff>
          <xdr:row>4</xdr:row>
          <xdr:rowOff>352425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4</xdr:row>
          <xdr:rowOff>133350</xdr:rowOff>
        </xdr:from>
        <xdr:to>
          <xdr:col>2</xdr:col>
          <xdr:colOff>276225</xdr:colOff>
          <xdr:row>4</xdr:row>
          <xdr:rowOff>352425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123825</xdr:rowOff>
        </xdr:from>
        <xdr:to>
          <xdr:col>0</xdr:col>
          <xdr:colOff>304800</xdr:colOff>
          <xdr:row>4</xdr:row>
          <xdr:rowOff>342900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xdr:row>
          <xdr:rowOff>142875</xdr:rowOff>
        </xdr:from>
        <xdr:to>
          <xdr:col>1</xdr:col>
          <xdr:colOff>400050</xdr:colOff>
          <xdr:row>4</xdr:row>
          <xdr:rowOff>361950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57150</xdr:rowOff>
        </xdr:from>
        <xdr:to>
          <xdr:col>4</xdr:col>
          <xdr:colOff>381000</xdr:colOff>
          <xdr:row>5</xdr:row>
          <xdr:rowOff>276225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19050</xdr:rowOff>
        </xdr:from>
        <xdr:to>
          <xdr:col>0</xdr:col>
          <xdr:colOff>304800</xdr:colOff>
          <xdr:row>5</xdr:row>
          <xdr:rowOff>238125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xdr:row>
          <xdr:rowOff>9525</xdr:rowOff>
        </xdr:from>
        <xdr:to>
          <xdr:col>1</xdr:col>
          <xdr:colOff>400050</xdr:colOff>
          <xdr:row>5</xdr:row>
          <xdr:rowOff>228600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1495425</xdr:colOff>
          <xdr:row>5</xdr:row>
          <xdr:rowOff>19050</xdr:rowOff>
        </xdr:from>
        <xdr:to>
          <xdr:col>2</xdr:col>
          <xdr:colOff>285750</xdr:colOff>
          <xdr:row>5</xdr:row>
          <xdr:rowOff>238125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19050</xdr:rowOff>
        </xdr:from>
        <xdr:to>
          <xdr:col>3</xdr:col>
          <xdr:colOff>466725</xdr:colOff>
          <xdr:row>5</xdr:row>
          <xdr:rowOff>238125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inkaZ\AppData\Local\Microsoft\Windows\Temporary%20Internet%20Files\Content.Outlook\72CZK1L4\Hv%20teszt_NG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aposiJ\AppData\Local\Microsoft\Windows\Temporary%20Internet%20Files\Content.Outlook\BJFON3NX\Hv%20teszt_NG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 val="1. Költségvetés ÚJ"/>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3" Type="http://schemas.openxmlformats.org/officeDocument/2006/relationships/drawing" Target="../drawings/drawing4.x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printerSettings" Target="../printerSettings/printerSettings5.bin"/><Relationship Id="rId1" Type="http://schemas.openxmlformats.org/officeDocument/2006/relationships/hyperlink" Target="mailto:demjen.tibor@oefi.antsz.hu,%2006-1-312-5020" TargetMode="External"/><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5" Type="http://schemas.openxmlformats.org/officeDocument/2006/relationships/ctrlProp" Target="../ctrlProps/ctrlProp45.xml"/><Relationship Id="rId10" Type="http://schemas.openxmlformats.org/officeDocument/2006/relationships/ctrlProp" Target="../ctrlProps/ctrlProp40.xml"/><Relationship Id="rId4" Type="http://schemas.openxmlformats.org/officeDocument/2006/relationships/vmlDrawing" Target="../drawings/vmlDrawing4.vml"/><Relationship Id="rId9" Type="http://schemas.openxmlformats.org/officeDocument/2006/relationships/ctrlProp" Target="../ctrlProps/ctrlProp39.xml"/><Relationship Id="rId14" Type="http://schemas.openxmlformats.org/officeDocument/2006/relationships/ctrlProp" Target="../ctrlProps/ctrlProp4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pageSetUpPr fitToPage="1"/>
  </sheetPr>
  <dimension ref="A1:G63"/>
  <sheetViews>
    <sheetView showGridLines="0" tabSelected="1" zoomScaleNormal="100" zoomScaleSheetLayoutView="85" workbookViewId="0">
      <selection sqref="A1:F1"/>
    </sheetView>
  </sheetViews>
  <sheetFormatPr defaultColWidth="8.85546875" defaultRowHeight="12.75" x14ac:dyDescent="0.2"/>
  <cols>
    <col min="1" max="1" width="24.28515625" style="12" customWidth="1"/>
    <col min="2" max="2" width="17.42578125" style="12" customWidth="1"/>
    <col min="3" max="3" width="20.85546875" style="12" customWidth="1"/>
    <col min="4" max="4" width="21.42578125" style="12" customWidth="1"/>
    <col min="5" max="5" width="19.85546875" style="12" customWidth="1"/>
    <col min="6" max="6" width="20.7109375" style="12" customWidth="1"/>
    <col min="7" max="7" width="1.7109375" style="12" customWidth="1"/>
    <col min="8" max="16384" width="8.85546875" style="12"/>
  </cols>
  <sheetData>
    <row r="1" spans="1:7" ht="30.2" customHeight="1" thickTop="1" thickBot="1" x14ac:dyDescent="0.25">
      <c r="A1" s="303" t="s">
        <v>89</v>
      </c>
      <c r="B1" s="304"/>
      <c r="C1" s="305"/>
      <c r="D1" s="305"/>
      <c r="E1" s="306"/>
      <c r="F1" s="307"/>
      <c r="G1" s="22"/>
    </row>
    <row r="2" spans="1:7" ht="21.2" customHeight="1" thickTop="1" x14ac:dyDescent="0.2">
      <c r="A2" s="57" t="s">
        <v>0</v>
      </c>
      <c r="B2" s="308" t="s">
        <v>221</v>
      </c>
      <c r="C2" s="308"/>
      <c r="D2" s="60" t="s">
        <v>1</v>
      </c>
      <c r="E2" s="313" t="s">
        <v>222</v>
      </c>
      <c r="F2" s="314"/>
      <c r="G2" s="18"/>
    </row>
    <row r="3" spans="1:7" s="13" customFormat="1" ht="38.25" customHeight="1" x14ac:dyDescent="0.2">
      <c r="A3" s="58" t="s">
        <v>2</v>
      </c>
      <c r="B3" s="316" t="s">
        <v>225</v>
      </c>
      <c r="C3" s="326"/>
      <c r="D3" s="61" t="s">
        <v>3</v>
      </c>
      <c r="E3" s="315"/>
      <c r="F3" s="316"/>
      <c r="G3" s="19"/>
    </row>
    <row r="4" spans="1:7" ht="48.2" customHeight="1" thickBot="1" x14ac:dyDescent="0.25">
      <c r="A4" s="59" t="s">
        <v>4</v>
      </c>
      <c r="B4" s="319" t="s">
        <v>201</v>
      </c>
      <c r="C4" s="320"/>
      <c r="D4" s="62" t="s">
        <v>5</v>
      </c>
      <c r="E4" s="321" t="s">
        <v>202</v>
      </c>
      <c r="F4" s="322"/>
      <c r="G4" s="18"/>
    </row>
    <row r="5" spans="1:7" ht="9.1999999999999993" customHeight="1" thickTop="1" thickBot="1" x14ac:dyDescent="0.25">
      <c r="A5" s="299"/>
      <c r="B5" s="299"/>
      <c r="C5" s="299"/>
      <c r="D5" s="299"/>
      <c r="E5" s="299"/>
      <c r="F5" s="299"/>
    </row>
    <row r="6" spans="1:7" ht="36.75" customHeight="1" thickTop="1" thickBot="1" x14ac:dyDescent="0.25">
      <c r="A6" s="63" t="s">
        <v>6</v>
      </c>
      <c r="B6" s="309" t="s">
        <v>223</v>
      </c>
      <c r="C6" s="310"/>
      <c r="D6" s="66" t="s">
        <v>7</v>
      </c>
      <c r="E6" s="317" t="s">
        <v>224</v>
      </c>
      <c r="F6" s="318"/>
      <c r="G6" s="18"/>
    </row>
    <row r="7" spans="1:7" ht="114" customHeight="1" thickTop="1" x14ac:dyDescent="0.2">
      <c r="A7" s="64" t="s">
        <v>8</v>
      </c>
      <c r="B7" s="323" t="s">
        <v>207</v>
      </c>
      <c r="C7" s="324"/>
      <c r="D7" s="324"/>
      <c r="E7" s="324"/>
      <c r="F7" s="325"/>
    </row>
    <row r="8" spans="1:7" ht="90" customHeight="1" x14ac:dyDescent="0.2">
      <c r="A8" s="58" t="s">
        <v>9</v>
      </c>
      <c r="B8" s="311" t="s">
        <v>208</v>
      </c>
      <c r="C8" s="312"/>
      <c r="D8" s="312"/>
      <c r="E8" s="312"/>
      <c r="F8" s="312"/>
      <c r="G8" s="18"/>
    </row>
    <row r="9" spans="1:7" ht="37.700000000000003" customHeight="1" x14ac:dyDescent="0.2">
      <c r="A9" s="58" t="s">
        <v>10</v>
      </c>
      <c r="B9" s="316"/>
      <c r="C9" s="326"/>
      <c r="D9" s="61" t="s">
        <v>12</v>
      </c>
      <c r="E9" s="316"/>
      <c r="F9" s="327"/>
      <c r="G9" s="18"/>
    </row>
    <row r="10" spans="1:7" ht="98.45" customHeight="1" thickBot="1" x14ac:dyDescent="0.25">
      <c r="A10" s="65" t="s">
        <v>11</v>
      </c>
      <c r="B10" s="300" t="s">
        <v>209</v>
      </c>
      <c r="C10" s="301"/>
      <c r="D10" s="301"/>
      <c r="E10" s="301"/>
      <c r="F10" s="302"/>
      <c r="G10" s="18"/>
    </row>
    <row r="11" spans="1:7" ht="12.2" customHeight="1" thickTop="1" thickBot="1" x14ac:dyDescent="0.25">
      <c r="A11" s="299"/>
      <c r="B11" s="299"/>
      <c r="C11" s="299"/>
      <c r="D11" s="299"/>
      <c r="E11" s="299"/>
      <c r="F11" s="299"/>
    </row>
    <row r="12" spans="1:7" ht="20.25" customHeight="1" thickTop="1" x14ac:dyDescent="0.2">
      <c r="A12" s="296" t="s">
        <v>120</v>
      </c>
      <c r="B12" s="297"/>
      <c r="C12" s="297"/>
      <c r="D12" s="297"/>
      <c r="E12" s="297"/>
      <c r="F12" s="298"/>
      <c r="G12" s="18"/>
    </row>
    <row r="13" spans="1:7" ht="84.75" customHeight="1" thickBot="1" x14ac:dyDescent="0.25">
      <c r="A13" s="67" t="s">
        <v>118</v>
      </c>
      <c r="B13" s="68" t="s">
        <v>15</v>
      </c>
      <c r="C13" s="232" t="s">
        <v>198</v>
      </c>
      <c r="D13" s="233"/>
      <c r="E13" s="233"/>
      <c r="F13" s="234"/>
      <c r="G13" s="24"/>
    </row>
    <row r="14" spans="1:7" s="14" customFormat="1" ht="12.2" customHeight="1" thickTop="1" thickBot="1" x14ac:dyDescent="0.25">
      <c r="A14" s="229"/>
      <c r="B14" s="229"/>
      <c r="C14" s="229"/>
      <c r="D14" s="229"/>
      <c r="E14" s="229"/>
      <c r="F14" s="229"/>
    </row>
    <row r="15" spans="1:7" ht="24.75" customHeight="1" thickTop="1" thickBot="1" x14ac:dyDescent="0.25">
      <c r="A15" s="262" t="s">
        <v>132</v>
      </c>
      <c r="B15" s="263"/>
      <c r="C15" s="263"/>
      <c r="D15" s="263"/>
      <c r="E15" s="263"/>
      <c r="F15" s="264"/>
    </row>
    <row r="16" spans="1:7" ht="33" customHeight="1" x14ac:dyDescent="0.2">
      <c r="A16" s="285" t="s">
        <v>126</v>
      </c>
      <c r="B16" s="286"/>
      <c r="C16" s="287"/>
      <c r="D16" s="288" t="str">
        <f>'Társadalmi,gazdasági hatás'!D27</f>
        <v>Javítja</v>
      </c>
      <c r="E16" s="288"/>
      <c r="F16" s="289"/>
    </row>
    <row r="17" spans="1:7" ht="409.6" customHeight="1" thickBot="1" x14ac:dyDescent="0.25">
      <c r="A17" s="290" t="str">
        <f>'Társadalmi,gazdasági hatás'!A28</f>
        <v xml:space="preserve">A jogszabály-módosítások hozzájárulnak a dohányzás további visszsaszorításához. 
A dohánytermékek fogyasztása az adók miatt az egyes államok bevételeinek jelentős részét teszi ki. A dohányipar munkahelyeket teremt és tart fent, segítve ezzel a gazdaság fejlődését.
Ugyanakkor a dohányzás miatt bekövetkező megbetegedések és az idő előtti halálozás súlyos gazdasági következményekkel jár, amely kihat az ország versenyképességére is (a betegápolás, egészségügyi ellátás költségei, gyógyszerek mennyisége, illetve a táppénzes napok és hiányzások száma nő, csökken a teljesítőképesség). A munkaképesség, munkateljesítmény csökken a dohányzással összefüggésbe hozható betegségek miatt. 
A nemdohányzók védelméról szóló törvényben, illetve a fiatalkorúak dohányzásának visszaszorításáról és a dohánytermékek kiskereskedelméről szóló törvényben végrehajtott változások értelmében szabályozás alá kerül az elektronikus cigaretták és a dohányzást imitáló eszközök (továbbiakban együtt: elektronkius cigaretták) használata,  illetve forgalmazása. Ezzel a szabályozással az elektronikus cigarettát használók egészsége mellett, az elektronikus cigaretta használat során a levegőbe jutó káros anyagoktól a passzív belélegzőket is megóvjuk. Az elektronikus cigaretta használatának és forgalmazásának korlátozásával járó további haszon, hogy a dohányzás visszaszorítása érdekében végzett tevékenységet kisebb mértékben lesznek képesek veszélyeztetni ezek a dohányzást imitáló termékek.
2010-ben 20.470 ember halt meg Magyarországon dohányzás következtében, ami az összes halálozás egyhatodát (16%) tette ki. Férfiak esetében az összes halálozás közel negyede (23%), nőknél a tizede (9%) volt a dohányzás következménye. Dohányzás következtében a Magyarországon várhatónál korábbi elhalálozás miatt elveszített életévek száma 340 ezer volt 2010-ben. Átlagosan a dohányzó férfiak legalább 16, a nők legalább 19 évvel rövidítették meg az életüket. A veszteség kétharmada a gazdasági szempontból legaktívabb életszakaszra, a 35 és 65 év közötti időszakra esett.
2010-ben a dohányzással kapcsolatos állami bevételek az általános forgalmi adóból, a jövedéki adóból és egyéb befizetésekből (személyi jövedelemadó, társasági adó, járulékok) meghaladták a 360 milliárd forintot. Ennek közel háromnegyedét a jövedéki adó, negyedét az ÁFA tette ki.
A magyar lakosság dohányzása miatt fellépő közvetlen és közvetett kiadások 2010-ben több mint 441 milliárd forint volt.
A magyarországi dohányzás miatt fellépő, egyéni és állami összes kiadás illetve bevétel szaldója 80 milliárd forint veszteség volt 2010-ben.
A dohányzásról leszokás jobb egészségi állapotot, magasabb életszínvonalat és jobb produktivitást jelent, amelynek pozitív hatása van az ország termelékenységére, illetve versenyképességére. A munkaképesség jelentősen növekedhetne a dohányzással összefüggő betegségek ritkább előfordulása miatt.
További költségvonzatai vannak a következő dohányzással összefüggő negatív hatásoknak: 
- a dohányos (és családja) cigarettára fordított kiadásait másra (pl. élelmiszerre, iskoláztatásra, ruhára) lehetett volna költeni;
 - a dohánytermesztéshez elfoglalják az élelmiszertermelésre alkalmas termőföldeket; 
- a gondatlan dohányzás tűzeseteket okoz; 
- a dohányipar hozzájárul az erdőirtáshoz, mivel a cigarettagyártáshoz szükség van papírra.
</v>
      </c>
      <c r="B17" s="291"/>
      <c r="C17" s="291"/>
      <c r="D17" s="292"/>
      <c r="E17" s="292"/>
      <c r="F17" s="293"/>
      <c r="G17" s="22"/>
    </row>
    <row r="18" spans="1:7" ht="25.5" customHeight="1" x14ac:dyDescent="0.2">
      <c r="A18" s="294" t="s">
        <v>127</v>
      </c>
      <c r="B18" s="225"/>
      <c r="C18" s="295"/>
      <c r="D18" s="68" t="s">
        <v>29</v>
      </c>
      <c r="E18" s="69" t="s">
        <v>77</v>
      </c>
      <c r="F18" s="178"/>
      <c r="G18" s="22"/>
    </row>
    <row r="19" spans="1:7" ht="34.5" customHeight="1" x14ac:dyDescent="0.2">
      <c r="A19" s="272" t="s">
        <v>129</v>
      </c>
      <c r="B19" s="273"/>
      <c r="C19" s="274"/>
      <c r="D19" s="275" t="s">
        <v>28</v>
      </c>
      <c r="E19" s="275"/>
      <c r="F19" s="276"/>
      <c r="G19" s="22"/>
    </row>
    <row r="20" spans="1:7" ht="19.7" customHeight="1" x14ac:dyDescent="0.2">
      <c r="A20" s="243" t="s">
        <v>45</v>
      </c>
      <c r="B20" s="244"/>
      <c r="C20" s="244"/>
      <c r="D20" s="245"/>
      <c r="E20" s="245"/>
      <c r="F20" s="246"/>
      <c r="G20" s="22"/>
    </row>
    <row r="21" spans="1:7" ht="18.75" customHeight="1" x14ac:dyDescent="0.25">
      <c r="A21" s="70"/>
      <c r="B21" s="334" t="s">
        <v>17</v>
      </c>
      <c r="C21" s="334"/>
      <c r="D21" s="249">
        <f>' Admin terhek, igazgatási hat'!C3</f>
        <v>6000000</v>
      </c>
      <c r="E21" s="250"/>
      <c r="F21" s="71" t="s">
        <v>18</v>
      </c>
    </row>
    <row r="22" spans="1:7" ht="18.75" customHeight="1" thickBot="1" x14ac:dyDescent="0.3">
      <c r="A22" s="72"/>
      <c r="B22" s="335" t="s">
        <v>19</v>
      </c>
      <c r="C22" s="335"/>
      <c r="D22" s="247">
        <f>' Admin terhek, igazgatási hat'!C7</f>
        <v>0</v>
      </c>
      <c r="E22" s="248"/>
      <c r="F22" s="73" t="s">
        <v>18</v>
      </c>
      <c r="G22" s="22"/>
    </row>
    <row r="23" spans="1:7" ht="20.25" customHeight="1" x14ac:dyDescent="0.2">
      <c r="A23" s="338" t="s">
        <v>20</v>
      </c>
      <c r="B23" s="339"/>
      <c r="C23" s="339"/>
      <c r="D23" s="340" t="s">
        <v>21</v>
      </c>
      <c r="E23" s="339"/>
      <c r="F23" s="341"/>
      <c r="G23" s="22"/>
    </row>
    <row r="24" spans="1:7" ht="18.75" customHeight="1" x14ac:dyDescent="0.25">
      <c r="A24" s="70"/>
      <c r="B24" s="334" t="s">
        <v>17</v>
      </c>
      <c r="C24" s="336"/>
      <c r="D24" s="74"/>
      <c r="E24" s="334" t="s">
        <v>17</v>
      </c>
      <c r="F24" s="342"/>
    </row>
    <row r="25" spans="1:7" ht="18.75" customHeight="1" thickBot="1" x14ac:dyDescent="0.3">
      <c r="A25" s="75"/>
      <c r="B25" s="251" t="s">
        <v>19</v>
      </c>
      <c r="C25" s="337"/>
      <c r="D25" s="76"/>
      <c r="E25" s="251" t="s">
        <v>19</v>
      </c>
      <c r="F25" s="252"/>
      <c r="G25" s="22"/>
    </row>
    <row r="26" spans="1:7" ht="12.2" customHeight="1" thickTop="1" thickBot="1" x14ac:dyDescent="0.25">
      <c r="A26" s="277"/>
      <c r="B26" s="278"/>
      <c r="C26" s="278"/>
      <c r="D26" s="278"/>
      <c r="E26" s="278"/>
      <c r="F26" s="278"/>
      <c r="G26" s="22"/>
    </row>
    <row r="27" spans="1:7" ht="24.95" customHeight="1" thickTop="1" thickBot="1" x14ac:dyDescent="0.25">
      <c r="A27" s="265" t="s">
        <v>133</v>
      </c>
      <c r="B27" s="266"/>
      <c r="C27" s="266"/>
      <c r="D27" s="266"/>
      <c r="E27" s="266"/>
      <c r="F27" s="267"/>
      <c r="G27" s="18"/>
    </row>
    <row r="28" spans="1:7" ht="24.95" customHeight="1" thickBot="1" x14ac:dyDescent="0.25">
      <c r="A28" s="331" t="s">
        <v>121</v>
      </c>
      <c r="B28" s="260"/>
      <c r="C28" s="260"/>
      <c r="D28" s="260"/>
      <c r="E28" s="260"/>
      <c r="F28" s="260"/>
      <c r="G28" s="25"/>
    </row>
    <row r="29" spans="1:7" ht="15" customHeight="1" x14ac:dyDescent="0.25">
      <c r="A29" s="77"/>
      <c r="B29" s="332" t="s">
        <v>22</v>
      </c>
      <c r="C29" s="332"/>
      <c r="D29" s="78" t="s">
        <v>23</v>
      </c>
      <c r="E29" s="332" t="s">
        <v>24</v>
      </c>
      <c r="F29" s="333"/>
      <c r="G29" s="18"/>
    </row>
    <row r="30" spans="1:7" ht="15.95" customHeight="1" x14ac:dyDescent="0.25">
      <c r="A30" s="79" t="s">
        <v>25</v>
      </c>
      <c r="B30" s="253" t="str">
        <f>'Társadalmi,gazdasági hatás'!B4</f>
        <v>Munkavállalók, munkaadók</v>
      </c>
      <c r="C30" s="253"/>
      <c r="D30" s="80" t="str">
        <f>'Társadalmi,gazdasági hatás'!D4</f>
        <v>nem meghatározható</v>
      </c>
      <c r="E30" s="254"/>
      <c r="F30" s="255"/>
      <c r="G30" s="18"/>
    </row>
    <row r="31" spans="1:7" ht="15.95" customHeight="1" x14ac:dyDescent="0.25">
      <c r="A31" s="79" t="s">
        <v>26</v>
      </c>
      <c r="B31" s="253" t="str">
        <f>'Társadalmi,gazdasági hatás'!B5</f>
        <v>Egészségügy, oktatásügy</v>
      </c>
      <c r="C31" s="253"/>
      <c r="D31" s="80" t="str">
        <f>'Társadalmi,gazdasági hatás'!D5</f>
        <v>nem meghatározható</v>
      </c>
      <c r="E31" s="254"/>
      <c r="F31" s="255"/>
      <c r="G31" s="18"/>
    </row>
    <row r="32" spans="1:7" ht="15.95" customHeight="1" thickBot="1" x14ac:dyDescent="0.3">
      <c r="A32" s="168" t="s">
        <v>38</v>
      </c>
      <c r="B32" s="256" t="str">
        <f>'Társadalmi,gazdasági hatás'!B6</f>
        <v>Magyar lakosság (felnőtt és kiskorú populáció)</v>
      </c>
      <c r="C32" s="256"/>
      <c r="D32" s="169" t="str">
        <f>'Társadalmi,gazdasági hatás'!D6</f>
        <v>10 millió</v>
      </c>
      <c r="E32" s="257"/>
      <c r="F32" s="258"/>
      <c r="G32" s="18"/>
    </row>
    <row r="33" spans="1:7" ht="24.95" customHeight="1" thickBot="1" x14ac:dyDescent="0.25">
      <c r="A33" s="259" t="s">
        <v>131</v>
      </c>
      <c r="B33" s="260"/>
      <c r="C33" s="260"/>
      <c r="D33" s="260"/>
      <c r="E33" s="260"/>
      <c r="F33" s="261"/>
      <c r="G33" s="22"/>
    </row>
    <row r="34" spans="1:7" ht="75.2" customHeight="1" thickBot="1" x14ac:dyDescent="0.25">
      <c r="A34" s="216" t="str">
        <f>'Társadalmi,gazdasági hatás'!B12</f>
        <v>A dohányzás és a passzív dohányzás, az elektronikus cigaretta használat visszaszorításával jobb egészségi állapot, magasabb életszínvonal és jobb produktivitás érhető el, amelynek pozitív hatása van a teljes magyar lakosság, illetve a munkavállalók társadalmi helyzetére.</v>
      </c>
      <c r="B34" s="217"/>
      <c r="C34" s="217"/>
      <c r="D34" s="217"/>
      <c r="E34" s="217"/>
      <c r="F34" s="218"/>
      <c r="G34" s="18"/>
    </row>
    <row r="35" spans="1:7" ht="12.2" customHeight="1" thickTop="1" x14ac:dyDescent="0.2">
      <c r="A35" s="271"/>
      <c r="B35" s="271"/>
      <c r="C35" s="271"/>
      <c r="D35" s="271"/>
      <c r="E35" s="271"/>
      <c r="F35" s="271"/>
      <c r="G35" s="22"/>
    </row>
    <row r="36" spans="1:7" ht="12.2" customHeight="1" thickBot="1" x14ac:dyDescent="0.25">
      <c r="A36" s="27"/>
      <c r="B36" s="27"/>
      <c r="C36" s="28"/>
      <c r="D36" s="28"/>
      <c r="E36" s="28"/>
      <c r="F36" s="28"/>
      <c r="G36" s="22"/>
    </row>
    <row r="37" spans="1:7" s="15" customFormat="1" ht="24.75" customHeight="1" thickTop="1" thickBot="1" x14ac:dyDescent="0.25">
      <c r="A37" s="206" t="s">
        <v>134</v>
      </c>
      <c r="B37" s="207"/>
      <c r="C37" s="207"/>
      <c r="D37" s="207"/>
      <c r="E37" s="207"/>
      <c r="F37" s="208"/>
      <c r="G37" s="23"/>
    </row>
    <row r="38" spans="1:7" ht="24.95" customHeight="1" x14ac:dyDescent="0.2">
      <c r="A38" s="235" t="s">
        <v>178</v>
      </c>
      <c r="B38" s="236"/>
      <c r="C38" s="236"/>
      <c r="D38" s="236"/>
      <c r="E38" s="236"/>
      <c r="F38" s="237"/>
      <c r="G38" s="18"/>
    </row>
    <row r="39" spans="1:7" ht="15.75" x14ac:dyDescent="0.2">
      <c r="A39" s="238"/>
      <c r="B39" s="239"/>
      <c r="C39" s="240"/>
      <c r="D39" s="81" t="s">
        <v>91</v>
      </c>
      <c r="E39" s="82" t="str">
        <f>' Költségvetés'!B5</f>
        <v>Az aktuális évben</v>
      </c>
      <c r="F39" s="83" t="str">
        <f>' Költségvetés'!B8</f>
        <v>További négy évben</v>
      </c>
      <c r="G39" s="18"/>
    </row>
    <row r="40" spans="1:7" ht="32.1" customHeight="1" x14ac:dyDescent="0.2">
      <c r="A40" s="241" t="s">
        <v>90</v>
      </c>
      <c r="B40" s="242"/>
      <c r="C40" s="242"/>
      <c r="D40" s="84">
        <f>' Költségvetés'!F4</f>
        <v>53259648.524877258</v>
      </c>
      <c r="E40" s="85">
        <f>' Költségvetés'!F5</f>
        <v>0</v>
      </c>
      <c r="F40" s="86">
        <f>' Költségvetés'!F8</f>
        <v>53259648.524877258</v>
      </c>
      <c r="G40" s="18"/>
    </row>
    <row r="41" spans="1:7" ht="32.1" customHeight="1" x14ac:dyDescent="0.2">
      <c r="A41" s="241" t="s">
        <v>100</v>
      </c>
      <c r="B41" s="242"/>
      <c r="C41" s="242"/>
      <c r="D41" s="84">
        <f>' Költségvetés'!F22</f>
        <v>14500000</v>
      </c>
      <c r="E41" s="85">
        <f>' Költségvetés'!F23</f>
        <v>14500000</v>
      </c>
      <c r="F41" s="86">
        <f>' Költségvetés'!F28</f>
        <v>0</v>
      </c>
      <c r="G41" s="18"/>
    </row>
    <row r="42" spans="1:7" ht="32.1" customHeight="1" x14ac:dyDescent="0.2">
      <c r="A42" s="241" t="s">
        <v>105</v>
      </c>
      <c r="B42" s="242"/>
      <c r="C42" s="242"/>
      <c r="D42" s="87">
        <f>' Költségvetés'!F37</f>
        <v>5509618812.9183369</v>
      </c>
      <c r="E42" s="88">
        <f>' Költségvetés'!F38</f>
        <v>0</v>
      </c>
      <c r="F42" s="86">
        <f>' Költségvetés'!F41</f>
        <v>5509618812.9183369</v>
      </c>
      <c r="G42" s="18"/>
    </row>
    <row r="43" spans="1:7" ht="32.1" customHeight="1" thickBot="1" x14ac:dyDescent="0.25">
      <c r="A43" s="212" t="s">
        <v>107</v>
      </c>
      <c r="B43" s="213"/>
      <c r="C43" s="213"/>
      <c r="D43" s="87">
        <f>' Költségvetés'!$F$55</f>
        <v>0</v>
      </c>
      <c r="E43" s="88">
        <f>' Költségvetés'!F55</f>
        <v>0</v>
      </c>
      <c r="F43" s="188" t="s">
        <v>71</v>
      </c>
      <c r="G43" s="18"/>
    </row>
    <row r="44" spans="1:7" ht="32.1" customHeight="1" thickBot="1" x14ac:dyDescent="0.25">
      <c r="A44" s="283" t="s">
        <v>111</v>
      </c>
      <c r="B44" s="284"/>
      <c r="C44" s="284"/>
      <c r="D44" s="89">
        <f>-D40+D42</f>
        <v>5456359164.3934593</v>
      </c>
      <c r="E44" s="89">
        <f>-E40+E42</f>
        <v>0</v>
      </c>
      <c r="F44" s="90">
        <f>-F40+F42</f>
        <v>5456359164.3934593</v>
      </c>
      <c r="G44" s="18"/>
    </row>
    <row r="45" spans="1:7" ht="32.1" customHeight="1" thickBot="1" x14ac:dyDescent="0.25">
      <c r="A45" s="210" t="s">
        <v>112</v>
      </c>
      <c r="B45" s="211"/>
      <c r="C45" s="211"/>
      <c r="D45" s="91">
        <f>-D40+D41+D42-D43</f>
        <v>5470859164.3934593</v>
      </c>
      <c r="E45" s="91">
        <f>-E40+E41+E42-E43</f>
        <v>14500000</v>
      </c>
      <c r="F45" s="92">
        <f>-F40+F41+F42</f>
        <v>5456359164.3934593</v>
      </c>
      <c r="G45" s="18"/>
    </row>
    <row r="46" spans="1:7" ht="12.2" customHeight="1" thickTop="1" thickBot="1" x14ac:dyDescent="0.25">
      <c r="A46" s="31"/>
      <c r="B46" s="32"/>
      <c r="C46" s="32"/>
      <c r="D46" s="32"/>
      <c r="E46" s="32"/>
      <c r="F46" s="32"/>
      <c r="G46" s="22"/>
    </row>
    <row r="47" spans="1:7" ht="24.95" customHeight="1" thickTop="1" thickBot="1" x14ac:dyDescent="0.25">
      <c r="A47" s="268" t="s">
        <v>135</v>
      </c>
      <c r="B47" s="269"/>
      <c r="C47" s="269"/>
      <c r="D47" s="269"/>
      <c r="E47" s="269"/>
      <c r="F47" s="270"/>
      <c r="G47" s="18"/>
    </row>
    <row r="48" spans="1:7" ht="15.75" x14ac:dyDescent="0.2">
      <c r="A48" s="224" t="s">
        <v>122</v>
      </c>
      <c r="B48" s="225"/>
      <c r="C48" s="225"/>
      <c r="D48" s="226"/>
      <c r="E48" s="227" t="str">
        <f>' További hatások'!D9</f>
        <v xml:space="preserve">igen </v>
      </c>
      <c r="F48" s="228"/>
      <c r="G48" s="18"/>
    </row>
    <row r="49" spans="1:7" ht="16.5" thickBot="1" x14ac:dyDescent="0.25">
      <c r="A49" s="280" t="s">
        <v>130</v>
      </c>
      <c r="B49" s="281"/>
      <c r="C49" s="281"/>
      <c r="D49" s="281"/>
      <c r="E49" s="281"/>
      <c r="F49" s="282"/>
      <c r="G49" s="18"/>
    </row>
    <row r="50" spans="1:7" ht="75.2" customHeight="1" thickBot="1" x14ac:dyDescent="0.25">
      <c r="A50" s="216" t="str">
        <f>' További hatások'!A10:F10</f>
        <v>A dohányfogyasztás csökkenésével párhuzamosan csökkenhet a dohánytermesztéshez használt termőföldek területe, amelyet pl. élelmiszertermelésre lehetne használni. A cigarettagyártáshoz használt papír szükségelt csökkenése miatt, visszaszorulhat az erdőírtás is. Csökken az elszívott cigaretták száma, így a csikkek által okozott természeti károk is.</v>
      </c>
      <c r="B50" s="217"/>
      <c r="C50" s="217"/>
      <c r="D50" s="217"/>
      <c r="E50" s="217"/>
      <c r="F50" s="218"/>
    </row>
    <row r="51" spans="1:7" ht="12.2" customHeight="1" thickTop="1" thickBot="1" x14ac:dyDescent="0.25">
      <c r="A51" s="279"/>
      <c r="B51" s="279"/>
      <c r="C51" s="279"/>
      <c r="D51" s="279"/>
      <c r="E51" s="279"/>
      <c r="F51" s="279"/>
      <c r="G51" s="22"/>
    </row>
    <row r="52" spans="1:7" ht="24.95" customHeight="1" thickTop="1" thickBot="1" x14ac:dyDescent="0.25">
      <c r="A52" s="230" t="s">
        <v>136</v>
      </c>
      <c r="B52" s="231"/>
      <c r="C52" s="231"/>
      <c r="D52" s="231"/>
      <c r="E52" s="231"/>
      <c r="F52" s="231"/>
      <c r="G52" s="18"/>
    </row>
    <row r="53" spans="1:7" ht="16.5" thickBot="1" x14ac:dyDescent="0.25">
      <c r="A53" s="219" t="s">
        <v>165</v>
      </c>
      <c r="B53" s="220"/>
      <c r="C53" s="220"/>
      <c r="D53" s="221"/>
      <c r="E53" s="222" t="str">
        <f>' További hatások'!D3</f>
        <v xml:space="preserve">igen </v>
      </c>
      <c r="F53" s="223"/>
      <c r="G53" s="22"/>
    </row>
    <row r="54" spans="1:7" ht="159" customHeight="1" thickBot="1" x14ac:dyDescent="0.25">
      <c r="A54" s="216" t="str">
        <f>' További hatások'!A7</f>
        <v xml:space="preserve">A vonatkozó törvények módosítása elsősorban az elektronikus cigaretták forgalmazásának, használatának szabályozását szolgálja. A módosítás célja a dohányzás és a passzív dohányzás további visszaszorítása.
A korábbi EK irányelv elfogadása óta több mint tíz év telt el. Az azóta történt tudományos, technikai, piaci, nemzetközi fejlődés szükségessé tette a felülvizsgálatot. Az új EU irányelv részletes szabályokat tartalmaz az elektronikus cigarettákra és tartozékaikra vonatkozóan. Meghatározza többek között, hogy nikotintartalmú folyadékot kizárólag kifejezetten erre a célra szolgáló, legfeljebb 10 ml űrtartalmú utántöltő flakonokban, eldobható elektronikus cigarettákban vagy egyszer használatos patronokban lehet forgalomba hozni. A nikotintartalmú folyadék legfeljebb 20 mg/ml nikotint tartalmazhat. A folyadék nem tartalmazhat meghatározott adalékanyagokat (például vitaminokat, koffeint) és csak olyan összetevőkből állhat, amelyek - sem melegítés hatására, sem anélkül - nem veszélyesek az emberi egészségre.
A gyártók és az importálók kötelesek a forgalomba hozatal előtt értesítést benyújtani a forgalomba hozni kívánt termékekről.
Egészségvédő figyelmeztetéseket kell feltüntetni a csomagoláson, valamint tilos mindenfajta reklámozása, népszerűsítése a termékeknek.
Az elektronikus cigaretták egészségre veszélyes termékek és fogyasztásuk bizonyítottan fokozott kockázatokkal jár, erről a fogyasztót megfelelő módon tájékoztatni kell. 
Az elektronikus cigaretta, mint új dohánytermék-kategória egészségvédelmi szempontból kockázatot jelenthet, amely indokolja a szigorú szabályozás bevezetését mind a nikotintartalmú, mind a nikotint nem tartalmazó elektronikus cigarettára vonatkozóan.
Az elektronikus cigaretta használata során kibocsátott pára - a nikotin tartalomtól függetlenül - az eszközt nem használók számára is egészségi kockázatot jelent. Az egészségi kockázat csökkentése érdekében a zárt légterű közforgalmú helyeken és a nyílt légterű közforgalmú helyek egy részén is az elektronikus cigaretta használatának tiltása indokolt, függetlenül a nikotintartalomtól. 
Magyarországon a dohányzás visszaszorításáért folytatott küzdelem egészségpolitikai prioritás.
A fenti intézkedések különösen a fiatalok dohányzásának visszaszorítása érdekében jelentősek. Ösztönöznek a leszokásra, illetve megelőzik a rászokást. A dohányfogyasztás csökkentése és a leszokás ösztönzése a dohányzók körében várhatóan közvetett hatást gyakorol majd az aktív dohányzással összefüggő megbetegedésekre és halálozásokra is. A dohányzók számának csökkenése várhatóan a passzív dohányzásra is pozitív hatást gyakorol. Az aktív dohányosok és passzív dohányosok arányának csökkenése a lakosság egészségi állapotának javulását eredményezi.
A dohányzási szokások megváltozatása hozzájárulhat az átfogó egészséges életmód (egészséges táplálkozás, rendszeres testmozgás, stb.) kialakulásához.
A dohányipar dohánytermékekre vonatkozó jelentési kötelezettségeinek szigorítása hozzájárul a forgalomba hozott termékek magasabb szintű ellenőrizhetőségéhez.
</v>
      </c>
      <c r="B54" s="217"/>
      <c r="C54" s="217"/>
      <c r="D54" s="217"/>
      <c r="E54" s="217"/>
      <c r="F54" s="218"/>
      <c r="G54" s="18"/>
    </row>
    <row r="55" spans="1:7" ht="17.25" thickTop="1" thickBot="1" x14ac:dyDescent="0.25">
      <c r="A55" s="209" t="s">
        <v>137</v>
      </c>
      <c r="B55" s="209"/>
      <c r="C55" s="209"/>
      <c r="D55" s="209"/>
      <c r="E55" s="214" t="str">
        <f>' További hatások'!D11</f>
        <v xml:space="preserve">igen </v>
      </c>
      <c r="F55" s="215"/>
      <c r="G55" s="18"/>
    </row>
    <row r="56" spans="1:7" ht="144.75" customHeight="1" thickBot="1" x14ac:dyDescent="0.25">
      <c r="A56" s="216" t="str">
        <f>' További hatások'!A12</f>
        <v>A dohánygyártó cégek évente több millió dollárt költenek arra, hogy az új fogyasztókat függővé tegyék és a dohányzók leszokását megakadályozzák.
A dohányipar folyamatosan eltereli a figyelmet a dohánytermékek halálos hatásairól indirekt reklámokon és promóciós kampányokon  keresztül, beleértve a gondosan kialakított csomagolást.
Minthogy a cigaretta - beleértve az elektonikus ciagerttát is - egészségre veszélyes termék és fogyasztása bizonyítottan fokozott kockázatokkal jár, erről a fogyasztóit megfelelő módon tájékoztatni kell. 
Az elektronikus cigarettákra vonatkozó egészségvédő figyelmeztetések aktualizálása, méretük növelése, a kibocsátásra vonatkozó megtévesztő információk megszüntetése tovább korlátozza a dohányipar megtévesztő tevékenységének lehetőségeit. 
Az egységes csomagolások bevezetésével, a dohánytermékek és az elektronikus cigaretták csomagolásáról eltűnnek a figyelemfelkeltő, a dohányzás káros hatásait kommunikáló képek és illusztrációk hatásosságát csökkentő elemek, például a logók, márkára jellemző és a fiatalok vásárlási szokásait befolyásoló színek, így maguk a dohánytermékek többé már nem szolgálhatnak reklámként, nem ösztönözhetnek a fogyasztásra.
A fentiek nem csupán a dohánytermékekre, de az elektronikus cigaretták népszerűsítésére is igazak. Az elektronikus cigarettákat gyakran nem bizonyított egészségre vonatkozó állításokkal népszerűsítik, a fogyasztók így megtévesztő információk birtokában döntenek a termékek használata mellett. Az elektronikus cigaretták forgalmazásának szabályozása hozzájárul, hogy a fogyasztók megbízható információk birtokában dönthessenek a termékek mellett vagy ellen.</v>
      </c>
      <c r="B56" s="217"/>
      <c r="C56" s="217"/>
      <c r="D56" s="217"/>
      <c r="E56" s="217"/>
      <c r="F56" s="218"/>
      <c r="G56" s="18"/>
    </row>
    <row r="57" spans="1:7" ht="12.2" customHeight="1" thickTop="1" thickBot="1" x14ac:dyDescent="0.25">
      <c r="A57" s="33"/>
      <c r="B57" s="34"/>
      <c r="C57" s="34"/>
      <c r="D57" s="34"/>
      <c r="E57" s="34"/>
      <c r="F57" s="34"/>
      <c r="G57" s="22"/>
    </row>
    <row r="58" spans="1:7" ht="30.2" customHeight="1" thickTop="1" thickBot="1" x14ac:dyDescent="0.3">
      <c r="A58" s="93" t="s">
        <v>32</v>
      </c>
      <c r="B58" s="328" t="str">
        <f>' További hatások'!B24</f>
        <v>Dr. Beneda Attila</v>
      </c>
      <c r="C58" s="328"/>
      <c r="D58" s="328"/>
      <c r="E58" s="329" t="s">
        <v>62</v>
      </c>
      <c r="F58" s="330"/>
      <c r="G58" s="18"/>
    </row>
    <row r="59" spans="1:7" ht="13.5" thickTop="1" x14ac:dyDescent="0.2">
      <c r="A59" s="21"/>
      <c r="B59" s="17"/>
      <c r="C59" s="17"/>
      <c r="D59" s="17"/>
      <c r="E59" s="20"/>
      <c r="F59" s="20"/>
    </row>
    <row r="60" spans="1:7" x14ac:dyDescent="0.2">
      <c r="A60" s="16"/>
      <c r="B60" s="17"/>
      <c r="C60" s="17"/>
      <c r="D60" s="17"/>
      <c r="E60" s="17"/>
      <c r="F60" s="17"/>
    </row>
    <row r="63" spans="1:7" ht="12.75" customHeight="1" x14ac:dyDescent="0.2"/>
  </sheetData>
  <sheetProtection password="C724" sheet="1" objects="1" scenarios="1" formatCells="0" formatColumns="0" formatRows="0" insertRows="0" insertHyperlinks="0" sort="0" pivotTables="0"/>
  <mergeCells count="75">
    <mergeCell ref="E9:F9"/>
    <mergeCell ref="B58:D58"/>
    <mergeCell ref="E58:F58"/>
    <mergeCell ref="A28:F28"/>
    <mergeCell ref="B29:C29"/>
    <mergeCell ref="E29:F29"/>
    <mergeCell ref="B30:C30"/>
    <mergeCell ref="E30:F30"/>
    <mergeCell ref="A34:F34"/>
    <mergeCell ref="B21:C21"/>
    <mergeCell ref="B22:C22"/>
    <mergeCell ref="B24:C24"/>
    <mergeCell ref="B25:C25"/>
    <mergeCell ref="A23:C23"/>
    <mergeCell ref="D23:F23"/>
    <mergeCell ref="E24:F24"/>
    <mergeCell ref="A12:F12"/>
    <mergeCell ref="A11:F11"/>
    <mergeCell ref="B10:F10"/>
    <mergeCell ref="A1:F1"/>
    <mergeCell ref="A5:F5"/>
    <mergeCell ref="B2:C2"/>
    <mergeCell ref="B3:C3"/>
    <mergeCell ref="B6:C6"/>
    <mergeCell ref="B8:F8"/>
    <mergeCell ref="E2:F2"/>
    <mergeCell ref="E3:F3"/>
    <mergeCell ref="E6:F6"/>
    <mergeCell ref="B4:C4"/>
    <mergeCell ref="E4:F4"/>
    <mergeCell ref="B7:F7"/>
    <mergeCell ref="B9:C9"/>
    <mergeCell ref="A56:F56"/>
    <mergeCell ref="A15:F15"/>
    <mergeCell ref="A27:F27"/>
    <mergeCell ref="A47:F47"/>
    <mergeCell ref="A35:F35"/>
    <mergeCell ref="A19:C19"/>
    <mergeCell ref="D19:F19"/>
    <mergeCell ref="A26:F26"/>
    <mergeCell ref="A51:F51"/>
    <mergeCell ref="A49:F49"/>
    <mergeCell ref="A42:C42"/>
    <mergeCell ref="A44:C44"/>
    <mergeCell ref="A16:C16"/>
    <mergeCell ref="D16:F16"/>
    <mergeCell ref="A17:F17"/>
    <mergeCell ref="A18:C18"/>
    <mergeCell ref="A14:F14"/>
    <mergeCell ref="A52:F52"/>
    <mergeCell ref="C13:F13"/>
    <mergeCell ref="A38:F38"/>
    <mergeCell ref="A39:C39"/>
    <mergeCell ref="A40:C40"/>
    <mergeCell ref="A41:C41"/>
    <mergeCell ref="A20:F20"/>
    <mergeCell ref="D22:E22"/>
    <mergeCell ref="D21:E21"/>
    <mergeCell ref="E25:F25"/>
    <mergeCell ref="B31:C31"/>
    <mergeCell ref="E31:F31"/>
    <mergeCell ref="B32:C32"/>
    <mergeCell ref="E32:F32"/>
    <mergeCell ref="A33:F33"/>
    <mergeCell ref="A37:F37"/>
    <mergeCell ref="A55:D55"/>
    <mergeCell ref="A45:C45"/>
    <mergeCell ref="A43:C43"/>
    <mergeCell ref="E55:F55"/>
    <mergeCell ref="A50:F50"/>
    <mergeCell ref="A53:D53"/>
    <mergeCell ref="E53:F53"/>
    <mergeCell ref="A54:F54"/>
    <mergeCell ref="A48:D48"/>
    <mergeCell ref="E48:F48"/>
  </mergeCells>
  <phoneticPr fontId="19" type="noConversion"/>
  <conditionalFormatting sqref="A1:F5 A7:F58 A6 D6:F6">
    <cfRule type="cellIs" dxfId="44" priority="16" operator="equal">
      <formula>0</formula>
    </cfRule>
  </conditionalFormatting>
  <conditionalFormatting sqref="A34:F34">
    <cfRule type="endsWith" dxfId="43" priority="14" operator="endsWith" text=" -">
      <formula>RIGHT(A34,2)=" -"</formula>
    </cfRule>
  </conditionalFormatting>
  <conditionalFormatting sqref="F18">
    <cfRule type="expression" dxfId="42" priority="9">
      <formula>EXACT(D18,"nem")</formula>
    </cfRule>
  </conditionalFormatting>
  <conditionalFormatting sqref="A50:F50">
    <cfRule type="expression" dxfId="41" priority="7">
      <formula>EXACT(E48,"nem")</formula>
    </cfRule>
  </conditionalFormatting>
  <conditionalFormatting sqref="A54:F54">
    <cfRule type="expression" dxfId="40" priority="6">
      <formula>EXACT(E53,"nem")</formula>
    </cfRule>
  </conditionalFormatting>
  <conditionalFormatting sqref="A56:F56">
    <cfRule type="expression" dxfId="39" priority="5">
      <formula>EXACT(E55,"nem")</formula>
    </cfRule>
  </conditionalFormatting>
  <conditionalFormatting sqref="A20:F25">
    <cfRule type="expression" dxfId="38" priority="4">
      <formula>EXACT($D$19,"nem")</formula>
    </cfRule>
  </conditionalFormatting>
  <conditionalFormatting sqref="A17:F17">
    <cfRule type="expression" dxfId="37" priority="3">
      <formula>EXACT(D16,"Nem változik érdemben")</formula>
    </cfRule>
  </conditionalFormatting>
  <conditionalFormatting sqref="C13:F13">
    <cfRule type="containsText" dxfId="36" priority="2" operator="containsText" text="Indoklás">
      <formula>NOT(ISERROR(SEARCH("Indoklás",C13)))</formula>
    </cfRule>
  </conditionalFormatting>
  <conditionalFormatting sqref="A17">
    <cfRule type="containsText" dxfId="35" priority="18"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4" priority="17"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33" priority="11"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2" priority="12"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31" priority="10" operator="containsText" text="Kérjük mutassa be az intézkedés további hatásainak egyes elemeit!">
      <formula>NOT(ISERROR(SEARCH("Kérjük mutassa be az intézkedés további hatásainak egyes elemeit!",A56)))</formula>
    </cfRule>
  </conditionalFormatting>
  <conditionalFormatting sqref="B6:C6">
    <cfRule type="cellIs" dxfId="30" priority="1" operator="equal">
      <formula>0</formula>
    </cfRule>
  </conditionalFormatting>
  <dataValidations count="3">
    <dataValidation type="list" allowBlank="1" showInputMessage="1" showErrorMessage="1" sqref="E55 D18:D19">
      <formula1>lista</formula1>
    </dataValidation>
    <dataValidation type="list" allowBlank="1" showInputMessage="1" showErrorMessage="1" sqref="D16">
      <formula1>Verseny</formula1>
    </dataValidation>
    <dataValidation type="list" allowBlank="1" showInputMessage="1" showErrorMessage="1" sqref="B13">
      <formula1>reszbenvalasz</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7" r:id="rId4" name="Check Box 13">
              <controlPr defaultSize="0" autoFill="0" autoLine="0" autoPict="0">
                <anchor moveWithCells="1">
                  <from>
                    <xdr:col>4</xdr:col>
                    <xdr:colOff>1047750</xdr:colOff>
                    <xdr:row>28</xdr:row>
                    <xdr:rowOff>152400</xdr:rowOff>
                  </from>
                  <to>
                    <xdr:col>5</xdr:col>
                    <xdr:colOff>38100</xdr:colOff>
                    <xdr:row>30</xdr:row>
                    <xdr:rowOff>19050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5</xdr:col>
                    <xdr:colOff>66675</xdr:colOff>
                    <xdr:row>28</xdr:row>
                    <xdr:rowOff>161925</xdr:rowOff>
                  </from>
                  <to>
                    <xdr:col>5</xdr:col>
                    <xdr:colOff>361950</xdr:colOff>
                    <xdr:row>30</xdr:row>
                    <xdr:rowOff>28575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5</xdr:col>
                    <xdr:colOff>66675</xdr:colOff>
                    <xdr:row>29</xdr:row>
                    <xdr:rowOff>190500</xdr:rowOff>
                  </from>
                  <to>
                    <xdr:col>5</xdr:col>
                    <xdr:colOff>361950</xdr:colOff>
                    <xdr:row>31</xdr:row>
                    <xdr:rowOff>28575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66675</xdr:colOff>
                    <xdr:row>30</xdr:row>
                    <xdr:rowOff>190500</xdr:rowOff>
                  </from>
                  <to>
                    <xdr:col>5</xdr:col>
                    <xdr:colOff>361950</xdr:colOff>
                    <xdr:row>32</xdr:row>
                    <xdr:rowOff>0</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4</xdr:col>
                    <xdr:colOff>1047750</xdr:colOff>
                    <xdr:row>29</xdr:row>
                    <xdr:rowOff>171450</xdr:rowOff>
                  </from>
                  <to>
                    <xdr:col>5</xdr:col>
                    <xdr:colOff>38100</xdr:colOff>
                    <xdr:row>31</xdr:row>
                    <xdr:rowOff>9525</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4</xdr:col>
                    <xdr:colOff>1047750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4"/>
  <dimension ref="A1:I29"/>
  <sheetViews>
    <sheetView showGridLines="0" zoomScaleNormal="100" zoomScaleSheetLayoutView="100" workbookViewId="0">
      <selection activeCell="A13" sqref="A13:B13"/>
    </sheetView>
  </sheetViews>
  <sheetFormatPr defaultColWidth="8.85546875" defaultRowHeight="26.1" customHeight="1" x14ac:dyDescent="0.2"/>
  <cols>
    <col min="1" max="1" width="20.7109375" customWidth="1"/>
    <col min="2" max="2" width="24.85546875" customWidth="1"/>
    <col min="3" max="3" width="20.28515625" customWidth="1"/>
    <col min="4" max="4" width="28.140625" customWidth="1"/>
    <col min="5" max="5" width="17" customWidth="1"/>
    <col min="6" max="6" width="16.140625" customWidth="1"/>
  </cols>
  <sheetData>
    <row r="1" spans="1:9" ht="25.5" customHeight="1" x14ac:dyDescent="0.2">
      <c r="A1" s="372" t="s">
        <v>33</v>
      </c>
      <c r="B1" s="373"/>
      <c r="C1" s="373"/>
      <c r="D1" s="373"/>
      <c r="E1" s="373"/>
      <c r="F1" s="374"/>
    </row>
    <row r="2" spans="1:9" ht="26.1" customHeight="1" x14ac:dyDescent="0.2">
      <c r="A2" s="380" t="s">
        <v>139</v>
      </c>
      <c r="B2" s="381"/>
      <c r="C2" s="381"/>
      <c r="D2" s="381"/>
      <c r="E2" s="381"/>
      <c r="F2" s="382"/>
      <c r="G2" s="26"/>
    </row>
    <row r="3" spans="1:9" ht="26.1" customHeight="1" x14ac:dyDescent="0.2">
      <c r="A3" s="95"/>
      <c r="B3" s="378" t="s">
        <v>22</v>
      </c>
      <c r="C3" s="378"/>
      <c r="D3" s="96" t="s">
        <v>23</v>
      </c>
      <c r="E3" s="96" t="s">
        <v>86</v>
      </c>
      <c r="F3" s="97" t="s">
        <v>87</v>
      </c>
    </row>
    <row r="4" spans="1:9" ht="26.1" customHeight="1" x14ac:dyDescent="0.2">
      <c r="A4" s="98" t="s">
        <v>25</v>
      </c>
      <c r="B4" s="379" t="s">
        <v>182</v>
      </c>
      <c r="C4" s="379"/>
      <c r="D4" s="99" t="s">
        <v>199</v>
      </c>
      <c r="E4" s="179"/>
      <c r="F4" s="180"/>
    </row>
    <row r="5" spans="1:9" ht="26.1" customHeight="1" x14ac:dyDescent="0.2">
      <c r="A5" s="98" t="s">
        <v>26</v>
      </c>
      <c r="B5" s="379" t="s">
        <v>183</v>
      </c>
      <c r="C5" s="379"/>
      <c r="D5" s="193" t="s">
        <v>199</v>
      </c>
      <c r="E5" s="179"/>
      <c r="F5" s="180"/>
    </row>
    <row r="6" spans="1:9" ht="26.1" customHeight="1" x14ac:dyDescent="0.2">
      <c r="A6" s="98" t="s">
        <v>38</v>
      </c>
      <c r="B6" s="383" t="s">
        <v>189</v>
      </c>
      <c r="C6" s="384"/>
      <c r="D6" s="193" t="s">
        <v>181</v>
      </c>
      <c r="E6" s="179"/>
      <c r="F6" s="180"/>
    </row>
    <row r="7" spans="1:9" ht="26.1" customHeight="1" x14ac:dyDescent="0.2">
      <c r="A7" s="98" t="s">
        <v>68</v>
      </c>
      <c r="B7" s="379" t="s">
        <v>71</v>
      </c>
      <c r="C7" s="379"/>
      <c r="D7" s="99"/>
      <c r="E7" s="179"/>
      <c r="F7" s="180"/>
    </row>
    <row r="8" spans="1:9" ht="26.1" customHeight="1" x14ac:dyDescent="0.2">
      <c r="A8" s="98" t="s">
        <v>69</v>
      </c>
      <c r="B8" s="379" t="s">
        <v>71</v>
      </c>
      <c r="C8" s="379"/>
      <c r="D8" s="99"/>
      <c r="E8" s="179"/>
      <c r="F8" s="180"/>
    </row>
    <row r="9" spans="1:9" ht="38.25" customHeight="1" x14ac:dyDescent="0.2">
      <c r="A9" s="377" t="s">
        <v>123</v>
      </c>
      <c r="B9" s="378"/>
      <c r="C9" s="378"/>
      <c r="D9" s="100" t="s">
        <v>28</v>
      </c>
      <c r="E9" s="375"/>
      <c r="F9" s="376"/>
    </row>
    <row r="10" spans="1:9" ht="222.75" customHeight="1" x14ac:dyDescent="0.2">
      <c r="A10" s="101" t="s">
        <v>52</v>
      </c>
      <c r="B10" s="348" t="s">
        <v>206</v>
      </c>
      <c r="C10" s="348"/>
      <c r="D10" s="348"/>
      <c r="E10" s="348"/>
      <c r="F10" s="349"/>
    </row>
    <row r="11" spans="1:9" ht="33.950000000000003" customHeight="1" x14ac:dyDescent="0.2">
      <c r="A11" s="377" t="s">
        <v>124</v>
      </c>
      <c r="B11" s="378"/>
      <c r="C11" s="378"/>
      <c r="D11" s="100" t="s">
        <v>28</v>
      </c>
      <c r="E11" s="375"/>
      <c r="F11" s="376"/>
      <c r="I11" s="36"/>
    </row>
    <row r="12" spans="1:9" ht="65.25" customHeight="1" x14ac:dyDescent="0.2">
      <c r="A12" s="101" t="s">
        <v>52</v>
      </c>
      <c r="B12" s="348" t="s">
        <v>205</v>
      </c>
      <c r="C12" s="348"/>
      <c r="D12" s="348"/>
      <c r="E12" s="348"/>
      <c r="F12" s="349"/>
    </row>
    <row r="13" spans="1:9" ht="60" customHeight="1" x14ac:dyDescent="0.2">
      <c r="A13" s="377" t="s">
        <v>53</v>
      </c>
      <c r="B13" s="378"/>
      <c r="C13" s="100" t="s">
        <v>29</v>
      </c>
      <c r="D13" s="102"/>
      <c r="E13" s="375"/>
      <c r="F13" s="376"/>
    </row>
    <row r="14" spans="1:9" ht="60" customHeight="1" x14ac:dyDescent="0.2">
      <c r="A14" s="347"/>
      <c r="B14" s="348"/>
      <c r="C14" s="348"/>
      <c r="D14" s="348"/>
      <c r="E14" s="348"/>
      <c r="F14" s="349"/>
    </row>
    <row r="15" spans="1:9" ht="60" customHeight="1" thickBot="1" x14ac:dyDescent="0.25">
      <c r="A15" s="350"/>
      <c r="B15" s="351"/>
      <c r="C15" s="351"/>
      <c r="D15" s="351"/>
      <c r="E15" s="351"/>
      <c r="F15" s="352"/>
    </row>
    <row r="16" spans="1:9" ht="15.95" customHeight="1" thickBot="1" x14ac:dyDescent="0.25">
      <c r="A16" s="386"/>
      <c r="B16" s="386"/>
      <c r="C16" s="386"/>
      <c r="D16" s="386"/>
      <c r="E16" s="386"/>
      <c r="F16" s="386"/>
    </row>
    <row r="17" spans="1:7" ht="26.1" customHeight="1" x14ac:dyDescent="0.2">
      <c r="A17" s="361" t="s">
        <v>140</v>
      </c>
      <c r="B17" s="362"/>
      <c r="C17" s="362"/>
      <c r="D17" s="362"/>
      <c r="E17" s="362"/>
      <c r="F17" s="363"/>
      <c r="G17" s="26"/>
    </row>
    <row r="18" spans="1:7" ht="80.45" customHeight="1" x14ac:dyDescent="0.2">
      <c r="A18" s="35"/>
      <c r="B18" s="103" t="s">
        <v>76</v>
      </c>
      <c r="C18" s="104" t="s">
        <v>77</v>
      </c>
      <c r="D18" s="196"/>
      <c r="E18" s="103" t="s">
        <v>78</v>
      </c>
      <c r="F18" s="197"/>
    </row>
    <row r="19" spans="1:7" ht="26.1" customHeight="1" x14ac:dyDescent="0.2">
      <c r="A19" s="35"/>
      <c r="B19" s="103" t="s">
        <v>79</v>
      </c>
      <c r="C19" s="104" t="s">
        <v>77</v>
      </c>
      <c r="D19" s="177"/>
      <c r="E19" s="103" t="s">
        <v>78</v>
      </c>
      <c r="F19" s="182"/>
    </row>
    <row r="20" spans="1:7" ht="26.1" customHeight="1" x14ac:dyDescent="0.2">
      <c r="A20" s="35"/>
      <c r="B20" s="103" t="s">
        <v>80</v>
      </c>
      <c r="C20" s="364"/>
      <c r="D20" s="364"/>
      <c r="E20" s="364"/>
      <c r="F20" s="365"/>
    </row>
    <row r="21" spans="1:7" ht="35.450000000000003" customHeight="1" x14ac:dyDescent="0.2">
      <c r="A21" s="353" t="s">
        <v>81</v>
      </c>
      <c r="B21" s="354"/>
      <c r="C21" s="354"/>
      <c r="D21" s="99"/>
      <c r="E21" s="366"/>
      <c r="F21" s="367"/>
    </row>
    <row r="22" spans="1:7" ht="32.25" customHeight="1" x14ac:dyDescent="0.2">
      <c r="A22" s="353" t="s">
        <v>83</v>
      </c>
      <c r="B22" s="354"/>
      <c r="C22" s="354"/>
      <c r="D22" s="99" t="s">
        <v>51</v>
      </c>
      <c r="E22" s="315"/>
      <c r="F22" s="368"/>
    </row>
    <row r="23" spans="1:7" ht="34.5" customHeight="1" x14ac:dyDescent="0.25">
      <c r="A23" s="353" t="s">
        <v>84</v>
      </c>
      <c r="B23" s="354"/>
      <c r="C23" s="354"/>
      <c r="D23" s="355" t="s">
        <v>51</v>
      </c>
      <c r="E23" s="355"/>
      <c r="F23" s="356"/>
    </row>
    <row r="24" spans="1:7" ht="34.5" customHeight="1" thickBot="1" x14ac:dyDescent="0.3">
      <c r="A24" s="357" t="s">
        <v>85</v>
      </c>
      <c r="B24" s="358"/>
      <c r="C24" s="358"/>
      <c r="D24" s="359" t="s">
        <v>51</v>
      </c>
      <c r="E24" s="359"/>
      <c r="F24" s="360"/>
    </row>
    <row r="25" spans="1:7" ht="18.75" customHeight="1" thickBot="1" x14ac:dyDescent="0.25">
      <c r="A25" s="387"/>
      <c r="B25" s="387"/>
      <c r="C25" s="387"/>
      <c r="D25" s="387"/>
      <c r="E25" s="387"/>
      <c r="F25" s="387"/>
    </row>
    <row r="26" spans="1:7" ht="26.1" customHeight="1" x14ac:dyDescent="0.2">
      <c r="A26" s="361" t="s">
        <v>141</v>
      </c>
      <c r="B26" s="362"/>
      <c r="C26" s="362"/>
      <c r="D26" s="362"/>
      <c r="E26" s="362"/>
      <c r="F26" s="363"/>
      <c r="G26" s="26"/>
    </row>
    <row r="27" spans="1:7" ht="36" customHeight="1" x14ac:dyDescent="0.2">
      <c r="A27" s="369" t="s">
        <v>113</v>
      </c>
      <c r="B27" s="370"/>
      <c r="C27" s="371"/>
      <c r="D27" s="379" t="s">
        <v>115</v>
      </c>
      <c r="E27" s="379"/>
      <c r="F27" s="385"/>
    </row>
    <row r="28" spans="1:7" ht="409.6" customHeight="1" thickBot="1" x14ac:dyDescent="0.25">
      <c r="A28" s="343" t="s">
        <v>219</v>
      </c>
      <c r="B28" s="344"/>
      <c r="C28" s="344"/>
      <c r="D28" s="344"/>
      <c r="E28" s="344"/>
      <c r="F28" s="345"/>
    </row>
    <row r="29" spans="1:7" ht="26.1" customHeight="1" x14ac:dyDescent="0.2">
      <c r="A29" s="346"/>
      <c r="B29" s="346"/>
      <c r="C29" s="346"/>
      <c r="D29" s="346"/>
      <c r="E29" s="346"/>
      <c r="F29" s="346"/>
    </row>
  </sheetData>
  <sheetProtection password="C724" sheet="1" objects="1" scenarios="1" formatCells="0" formatColumns="0" formatRows="0" insertRows="0" insertHyperlinks="0" deleteRows="0" sort="0"/>
  <mergeCells count="35">
    <mergeCell ref="D27:F27"/>
    <mergeCell ref="B7:C7"/>
    <mergeCell ref="B12:F12"/>
    <mergeCell ref="A16:F16"/>
    <mergeCell ref="A25:F25"/>
    <mergeCell ref="A1:F1"/>
    <mergeCell ref="E9:F9"/>
    <mergeCell ref="E11:F11"/>
    <mergeCell ref="E13:F13"/>
    <mergeCell ref="B10:F10"/>
    <mergeCell ref="A13:B13"/>
    <mergeCell ref="A9:C9"/>
    <mergeCell ref="A11:C11"/>
    <mergeCell ref="B8:C8"/>
    <mergeCell ref="B3:C3"/>
    <mergeCell ref="B4:C4"/>
    <mergeCell ref="B5:C5"/>
    <mergeCell ref="A2:F2"/>
    <mergeCell ref="B6:C6"/>
    <mergeCell ref="A28:F28"/>
    <mergeCell ref="A29:F29"/>
    <mergeCell ref="A14:F14"/>
    <mergeCell ref="A15:F15"/>
    <mergeCell ref="A23:C23"/>
    <mergeCell ref="D23:F23"/>
    <mergeCell ref="A24:C24"/>
    <mergeCell ref="D24:F24"/>
    <mergeCell ref="A17:F17"/>
    <mergeCell ref="C20:F20"/>
    <mergeCell ref="A21:C21"/>
    <mergeCell ref="A22:C22"/>
    <mergeCell ref="E21:F21"/>
    <mergeCell ref="E22:F22"/>
    <mergeCell ref="A27:C27"/>
    <mergeCell ref="A26:F26"/>
  </mergeCells>
  <phoneticPr fontId="19" type="noConversion"/>
  <conditionalFormatting sqref="A28">
    <cfRule type="containsText" dxfId="29" priority="12" operator="containsText" text="Kérjük mutassa  be a versenyképességet befolyásoló tényezőket!">
      <formula>NOT(ISERROR(SEARCH("Kérjük mutassa  be a versenyképességet befolyásoló tényezőket!",A28)))</formula>
    </cfRule>
  </conditionalFormatting>
  <conditionalFormatting sqref="A10:F10">
    <cfRule type="expression" dxfId="28" priority="10">
      <formula>EXACT($D$9,"nem")</formula>
    </cfRule>
  </conditionalFormatting>
  <conditionalFormatting sqref="A12:F12">
    <cfRule type="expression" dxfId="27" priority="9">
      <formula>EXACT($D$11,"nem")</formula>
    </cfRule>
  </conditionalFormatting>
  <conditionalFormatting sqref="D13">
    <cfRule type="expression" dxfId="26" priority="8">
      <formula>EXACT(C13,"nem")</formula>
    </cfRule>
  </conditionalFormatting>
  <conditionalFormatting sqref="E22:F22">
    <cfRule type="expression" dxfId="25" priority="7">
      <formula>EXACT(D22,"nem releváns")</formula>
    </cfRule>
  </conditionalFormatting>
  <conditionalFormatting sqref="E21:F21">
    <cfRule type="expression" dxfId="24" priority="6">
      <formula>EXACT(D21,"egyéb, és pedig:")</formula>
    </cfRule>
  </conditionalFormatting>
  <conditionalFormatting sqref="A28:F28">
    <cfRule type="expression" dxfId="23" priority="5">
      <formula>EXACT(D27,"Nem változik érdemben")</formula>
    </cfRule>
  </conditionalFormatting>
  <conditionalFormatting sqref="A14:F14">
    <cfRule type="containsText" dxfId="22" priority="4" operator="containsText" text="Kérjük, mutassa be az érintett csoportok számára hátrányt vagy többletköltséget okozó elemeket!">
      <formula>NOT(ISERROR(SEARCH("Kérjük, mutassa be az érintett csoportok számára hátrányt vagy többletköltséget okozó elemeket!",A14)))</formula>
    </cfRule>
  </conditionalFormatting>
  <conditionalFormatting sqref="A15:F15">
    <cfRule type="containsText" dxfId="21" priority="3" operator="containsText" text="Kérjük, mutassa be az érintett csoportok számára hátrányt okozó elemek ellensúlyozása érdekében teendő lépéseket!">
      <formula>NOT(ISERROR(SEARCH("Kérjük, mutassa be az érintett csoportok számára hátrányt okozó elemek ellensúlyozása érdekében teendő lépéseket!",A15)))</formula>
    </cfRule>
  </conditionalFormatting>
  <conditionalFormatting sqref="B12:F12">
    <cfRule type="containsText" dxfId="20" priority="2" operator="containsText" text="Kérjük mutassa be az érintett csoport/ok társadalmi helyzetére gyakorolt hatásokat! (max. 8 mondat)">
      <formula>NOT(ISERROR(SEARCH("Kérjük mutassa be az érintett csoport/ok társadalmi helyzetére gyakorolt hatásokat! (max. 8 mondat)",B12)))</formula>
    </cfRule>
  </conditionalFormatting>
  <conditionalFormatting sqref="B10:F10">
    <cfRule type="containsText" dxfId="19" priority="1" operator="containsText" text="(max 8. mondat)">
      <formula>NOT(ISERROR(SEARCH("(max 8. mondat)",B10)))</formula>
    </cfRule>
  </conditionalFormatting>
  <dataValidations count="4">
    <dataValidation type="list" allowBlank="1" showInputMessage="1" showErrorMessage="1" sqref="D9 D11 C13">
      <formula1>lista</formula1>
    </dataValidation>
    <dataValidation type="list" allowBlank="1" showInputMessage="1" showErrorMessage="1" sqref="D27">
      <formula1>Verseny</formula1>
    </dataValidation>
    <dataValidation type="list" showInputMessage="1" showErrorMessage="1" sqref="D21">
      <formula1>foglalkoztatas</formula1>
    </dataValidation>
    <dataValidation type="list" allowBlank="1" showInputMessage="1" showErrorMessage="1" sqref="D22">
      <formula1>foglalkoztatas2</formula1>
    </dataValidation>
  </dataValidations>
  <pageMargins left="0.74803149606299213" right="0.74803149606299213" top="0.98425196850393704" bottom="0.98425196850393704" header="0.51181102362204722"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504825</xdr:colOff>
                    <xdr:row>3</xdr:row>
                    <xdr:rowOff>57150</xdr:rowOff>
                  </from>
                  <to>
                    <xdr:col>4</xdr:col>
                    <xdr:colOff>809625</xdr:colOff>
                    <xdr:row>3</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466725</xdr:colOff>
                    <xdr:row>3</xdr:row>
                    <xdr:rowOff>57150</xdr:rowOff>
                  </from>
                  <to>
                    <xdr:col>5</xdr:col>
                    <xdr:colOff>771525</xdr:colOff>
                    <xdr:row>3</xdr:row>
                    <xdr:rowOff>276225</xdr:rowOff>
                  </to>
                </anchor>
              </controlPr>
            </control>
          </mc:Choice>
        </mc:AlternateContent>
        <mc:AlternateContent xmlns:mc="http://schemas.openxmlformats.org/markup-compatibility/2006">
          <mc:Choice Requires="x14">
            <control shapeId="3133" r:id="rId6" name="Check Box 61">
              <controlPr defaultSize="0" autoFill="0" autoLine="0" autoPict="0">
                <anchor moveWithCells="1">
                  <from>
                    <xdr:col>4</xdr:col>
                    <xdr:colOff>504825</xdr:colOff>
                    <xdr:row>4</xdr:row>
                    <xdr:rowOff>57150</xdr:rowOff>
                  </from>
                  <to>
                    <xdr:col>4</xdr:col>
                    <xdr:colOff>809625</xdr:colOff>
                    <xdr:row>4</xdr:row>
                    <xdr:rowOff>276225</xdr:rowOff>
                  </to>
                </anchor>
              </controlPr>
            </control>
          </mc:Choice>
        </mc:AlternateContent>
        <mc:AlternateContent xmlns:mc="http://schemas.openxmlformats.org/markup-compatibility/2006">
          <mc:Choice Requires="x14">
            <control shapeId="3134" r:id="rId7" name="Check Box 62">
              <controlPr defaultSize="0" autoFill="0" autoLine="0" autoPict="0">
                <anchor moveWithCells="1">
                  <from>
                    <xdr:col>5</xdr:col>
                    <xdr:colOff>466725</xdr:colOff>
                    <xdr:row>4</xdr:row>
                    <xdr:rowOff>57150</xdr:rowOff>
                  </from>
                  <to>
                    <xdr:col>5</xdr:col>
                    <xdr:colOff>771525</xdr:colOff>
                    <xdr:row>4</xdr:row>
                    <xdr:rowOff>276225</xdr:rowOff>
                  </to>
                </anchor>
              </controlPr>
            </control>
          </mc:Choice>
        </mc:AlternateContent>
        <mc:AlternateContent xmlns:mc="http://schemas.openxmlformats.org/markup-compatibility/2006">
          <mc:Choice Requires="x14">
            <control shapeId="3135" r:id="rId8" name="Check Box 63">
              <controlPr defaultSize="0" autoFill="0" autoLine="0" autoPict="0">
                <anchor moveWithCells="1">
                  <from>
                    <xdr:col>4</xdr:col>
                    <xdr:colOff>504825</xdr:colOff>
                    <xdr:row>5</xdr:row>
                    <xdr:rowOff>57150</xdr:rowOff>
                  </from>
                  <to>
                    <xdr:col>4</xdr:col>
                    <xdr:colOff>809625</xdr:colOff>
                    <xdr:row>5</xdr:row>
                    <xdr:rowOff>276225</xdr:rowOff>
                  </to>
                </anchor>
              </controlPr>
            </control>
          </mc:Choice>
        </mc:AlternateContent>
        <mc:AlternateContent xmlns:mc="http://schemas.openxmlformats.org/markup-compatibility/2006">
          <mc:Choice Requires="x14">
            <control shapeId="3136" r:id="rId9" name="Check Box 64">
              <controlPr defaultSize="0" autoFill="0" autoLine="0" autoPict="0">
                <anchor moveWithCells="1">
                  <from>
                    <xdr:col>5</xdr:col>
                    <xdr:colOff>466725</xdr:colOff>
                    <xdr:row>5</xdr:row>
                    <xdr:rowOff>57150</xdr:rowOff>
                  </from>
                  <to>
                    <xdr:col>5</xdr:col>
                    <xdr:colOff>771525</xdr:colOff>
                    <xdr:row>5</xdr:row>
                    <xdr:rowOff>276225</xdr:rowOff>
                  </to>
                </anchor>
              </controlPr>
            </control>
          </mc:Choice>
        </mc:AlternateContent>
        <mc:AlternateContent xmlns:mc="http://schemas.openxmlformats.org/markup-compatibility/2006">
          <mc:Choice Requires="x14">
            <control shapeId="3137" r:id="rId10" name="Check Box 65">
              <controlPr defaultSize="0" autoFill="0" autoLine="0" autoPict="0">
                <anchor moveWithCells="1">
                  <from>
                    <xdr:col>4</xdr:col>
                    <xdr:colOff>504825</xdr:colOff>
                    <xdr:row>6</xdr:row>
                    <xdr:rowOff>57150</xdr:rowOff>
                  </from>
                  <to>
                    <xdr:col>4</xdr:col>
                    <xdr:colOff>809625</xdr:colOff>
                    <xdr:row>6</xdr:row>
                    <xdr:rowOff>276225</xdr:rowOff>
                  </to>
                </anchor>
              </controlPr>
            </control>
          </mc:Choice>
        </mc:AlternateContent>
        <mc:AlternateContent xmlns:mc="http://schemas.openxmlformats.org/markup-compatibility/2006">
          <mc:Choice Requires="x14">
            <control shapeId="3138" r:id="rId11" name="Check Box 66">
              <controlPr defaultSize="0" autoFill="0" autoLine="0" autoPict="0">
                <anchor moveWithCells="1">
                  <from>
                    <xdr:col>5</xdr:col>
                    <xdr:colOff>466725</xdr:colOff>
                    <xdr:row>6</xdr:row>
                    <xdr:rowOff>57150</xdr:rowOff>
                  </from>
                  <to>
                    <xdr:col>5</xdr:col>
                    <xdr:colOff>771525</xdr:colOff>
                    <xdr:row>6</xdr:row>
                    <xdr:rowOff>276225</xdr:rowOff>
                  </to>
                </anchor>
              </controlPr>
            </control>
          </mc:Choice>
        </mc:AlternateContent>
        <mc:AlternateContent xmlns:mc="http://schemas.openxmlformats.org/markup-compatibility/2006">
          <mc:Choice Requires="x14">
            <control shapeId="3139" r:id="rId12" name="Check Box 67">
              <controlPr defaultSize="0" autoFill="0" autoLine="0" autoPict="0">
                <anchor moveWithCells="1">
                  <from>
                    <xdr:col>4</xdr:col>
                    <xdr:colOff>504825</xdr:colOff>
                    <xdr:row>7</xdr:row>
                    <xdr:rowOff>57150</xdr:rowOff>
                  </from>
                  <to>
                    <xdr:col>4</xdr:col>
                    <xdr:colOff>809625</xdr:colOff>
                    <xdr:row>7</xdr:row>
                    <xdr:rowOff>276225</xdr:rowOff>
                  </to>
                </anchor>
              </controlPr>
            </control>
          </mc:Choice>
        </mc:AlternateContent>
        <mc:AlternateContent xmlns:mc="http://schemas.openxmlformats.org/markup-compatibility/2006">
          <mc:Choice Requires="x14">
            <control shapeId="3140" r:id="rId13" name="Check Box 68">
              <controlPr defaultSize="0" autoFill="0" autoLine="0" autoPict="0">
                <anchor moveWithCells="1">
                  <from>
                    <xdr:col>5</xdr:col>
                    <xdr:colOff>466725</xdr:colOff>
                    <xdr:row>7</xdr:row>
                    <xdr:rowOff>57150</xdr:rowOff>
                  </from>
                  <to>
                    <xdr:col>5</xdr:col>
                    <xdr:colOff>771525</xdr:colOff>
                    <xdr:row>7</xdr:row>
                    <xdr:rowOff>276225</xdr:rowOff>
                  </to>
                </anchor>
              </controlPr>
            </control>
          </mc:Choice>
        </mc:AlternateContent>
        <mc:AlternateContent xmlns:mc="http://schemas.openxmlformats.org/markup-compatibility/2006">
          <mc:Choice Requires="x14">
            <control shapeId="3151" r:id="rId14" name="Check Box 79">
              <controlPr defaultSize="0" autoFill="0" autoLine="0" autoPict="0">
                <anchor moveWithCells="1">
                  <from>
                    <xdr:col>0</xdr:col>
                    <xdr:colOff>133350</xdr:colOff>
                    <xdr:row>17</xdr:row>
                    <xdr:rowOff>47625</xdr:rowOff>
                  </from>
                  <to>
                    <xdr:col>0</xdr:col>
                    <xdr:colOff>438150</xdr:colOff>
                    <xdr:row>17</xdr:row>
                    <xdr:rowOff>266700</xdr:rowOff>
                  </to>
                </anchor>
              </controlPr>
            </control>
          </mc:Choice>
        </mc:AlternateContent>
        <mc:AlternateContent xmlns:mc="http://schemas.openxmlformats.org/markup-compatibility/2006">
          <mc:Choice Requires="x14">
            <control shapeId="3152" r:id="rId15" name="Check Box 80">
              <controlPr defaultSize="0" autoFill="0" autoLine="0" autoPict="0">
                <anchor moveWithCells="1">
                  <from>
                    <xdr:col>0</xdr:col>
                    <xdr:colOff>123825</xdr:colOff>
                    <xdr:row>18</xdr:row>
                    <xdr:rowOff>28575</xdr:rowOff>
                  </from>
                  <to>
                    <xdr:col>0</xdr:col>
                    <xdr:colOff>428625</xdr:colOff>
                    <xdr:row>18</xdr:row>
                    <xdr:rowOff>247650</xdr:rowOff>
                  </to>
                </anchor>
              </controlPr>
            </control>
          </mc:Choice>
        </mc:AlternateContent>
        <mc:AlternateContent xmlns:mc="http://schemas.openxmlformats.org/markup-compatibility/2006">
          <mc:Choice Requires="x14">
            <control shapeId="3153" r:id="rId16" name="Check Box 81">
              <controlPr defaultSize="0" autoFill="0" autoLine="0" autoPict="0">
                <anchor moveWithCells="1">
                  <from>
                    <xdr:col>0</xdr:col>
                    <xdr:colOff>123825</xdr:colOff>
                    <xdr:row>19</xdr:row>
                    <xdr:rowOff>47625</xdr:rowOff>
                  </from>
                  <to>
                    <xdr:col>0</xdr:col>
                    <xdr:colOff>428625</xdr:colOff>
                    <xdr:row>19</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topLeftCell="A61" zoomScaleSheetLayoutView="85" workbookViewId="0">
      <selection activeCell="A63" sqref="A63:F63"/>
    </sheetView>
  </sheetViews>
  <sheetFormatPr defaultColWidth="8.85546875" defaultRowHeight="12.75" x14ac:dyDescent="0.2"/>
  <cols>
    <col min="1" max="1" width="10.28515625" customWidth="1"/>
    <col min="2" max="2" width="30.42578125" customWidth="1"/>
    <col min="3" max="4" width="19.7109375" customWidth="1"/>
    <col min="5" max="5" width="18.28515625" customWidth="1"/>
    <col min="6" max="6" width="17.28515625" customWidth="1"/>
    <col min="7" max="7" width="8.85546875" style="6"/>
    <col min="8" max="8" width="16.140625" style="6" bestFit="1" customWidth="1"/>
    <col min="9" max="13" width="8.85546875" style="6"/>
  </cols>
  <sheetData>
    <row r="1" spans="1:13" ht="24" thickBot="1" x14ac:dyDescent="0.25">
      <c r="A1" s="372" t="s">
        <v>163</v>
      </c>
      <c r="B1" s="373"/>
      <c r="C1" s="373"/>
      <c r="D1" s="373"/>
      <c r="E1" s="373"/>
      <c r="F1" s="374"/>
    </row>
    <row r="2" spans="1:13" ht="25.5" customHeight="1" x14ac:dyDescent="0.2">
      <c r="A2" s="441" t="s">
        <v>90</v>
      </c>
      <c r="B2" s="442"/>
      <c r="C2" s="442"/>
      <c r="D2" s="442"/>
      <c r="E2" s="442"/>
      <c r="F2" s="443"/>
      <c r="G2" s="1"/>
      <c r="H2" s="1"/>
      <c r="I2" s="1"/>
    </row>
    <row r="3" spans="1:13" s="2" customFormat="1" ht="18.75" thickBot="1" x14ac:dyDescent="0.25">
      <c r="A3" s="449"/>
      <c r="B3" s="450"/>
      <c r="C3" s="105" t="s">
        <v>34</v>
      </c>
      <c r="D3" s="105" t="s">
        <v>35</v>
      </c>
      <c r="E3" s="106" t="s">
        <v>74</v>
      </c>
      <c r="F3" s="107" t="s">
        <v>75</v>
      </c>
      <c r="G3" s="7"/>
      <c r="H3" s="7"/>
      <c r="I3" s="7"/>
      <c r="J3" s="8"/>
      <c r="K3" s="8"/>
      <c r="L3" s="8"/>
      <c r="M3" s="8"/>
    </row>
    <row r="4" spans="1:13" s="2" customFormat="1" ht="18.75" thickBot="1" x14ac:dyDescent="0.25">
      <c r="A4" s="444" t="s">
        <v>91</v>
      </c>
      <c r="B4" s="445"/>
      <c r="C4" s="108"/>
      <c r="D4" s="108"/>
      <c r="E4" s="109">
        <f>+E5+E8</f>
        <v>58000000</v>
      </c>
      <c r="F4" s="110">
        <f>+F5+F8</f>
        <v>53259648.524877258</v>
      </c>
      <c r="G4" s="7"/>
      <c r="H4" s="7"/>
      <c r="I4" s="7"/>
      <c r="J4" s="8"/>
      <c r="K4" s="8"/>
      <c r="L4" s="8"/>
      <c r="M4" s="8"/>
    </row>
    <row r="5" spans="1:13" s="2" customFormat="1" ht="18" customHeight="1" x14ac:dyDescent="0.2">
      <c r="A5" s="111"/>
      <c r="B5" s="175" t="s">
        <v>92</v>
      </c>
      <c r="C5" s="84">
        <f>+C6+C7</f>
        <v>0</v>
      </c>
      <c r="D5" s="84">
        <f>+D6+D7</f>
        <v>0</v>
      </c>
      <c r="E5" s="113">
        <f>+E6+E7</f>
        <v>0</v>
      </c>
      <c r="F5" s="114">
        <f>+F6+F7</f>
        <v>0</v>
      </c>
      <c r="G5" s="7"/>
      <c r="H5" s="7"/>
      <c r="I5" s="7"/>
      <c r="J5" s="8"/>
      <c r="K5" s="8"/>
      <c r="L5" s="8"/>
      <c r="M5" s="8"/>
    </row>
    <row r="6" spans="1:13" s="2" customFormat="1" ht="18" x14ac:dyDescent="0.2">
      <c r="A6" s="111"/>
      <c r="B6" s="115" t="s">
        <v>93</v>
      </c>
      <c r="C6" s="102">
        <v>0</v>
      </c>
      <c r="D6" s="102"/>
      <c r="E6" s="85">
        <f>+(C6+D6)/2</f>
        <v>0</v>
      </c>
      <c r="F6" s="116">
        <f>+E6</f>
        <v>0</v>
      </c>
      <c r="G6" s="7"/>
      <c r="H6" s="7"/>
      <c r="I6" s="7"/>
      <c r="J6" s="8"/>
      <c r="K6" s="8"/>
      <c r="L6" s="8"/>
      <c r="M6" s="8"/>
    </row>
    <row r="7" spans="1:13" s="2" customFormat="1" ht="18" x14ac:dyDescent="0.2">
      <c r="A7" s="461"/>
      <c r="B7" s="115" t="s">
        <v>94</v>
      </c>
      <c r="C7" s="102">
        <v>0</v>
      </c>
      <c r="D7" s="102">
        <v>0</v>
      </c>
      <c r="E7" s="85">
        <f>+(C7+D7)/2</f>
        <v>0</v>
      </c>
      <c r="F7" s="116">
        <f>+E7</f>
        <v>0</v>
      </c>
      <c r="G7" s="7"/>
      <c r="H7" s="7"/>
      <c r="I7" s="7"/>
      <c r="J7" s="8"/>
      <c r="K7" s="8"/>
      <c r="L7" s="8"/>
      <c r="M7" s="8"/>
    </row>
    <row r="8" spans="1:13" ht="18" customHeight="1" x14ac:dyDescent="0.2">
      <c r="A8" s="462"/>
      <c r="B8" s="175" t="s">
        <v>179</v>
      </c>
      <c r="C8" s="174">
        <f>+C9+C10+C11+C12</f>
        <v>58000000</v>
      </c>
      <c r="D8" s="174">
        <f>+D9+D10+D11+D12</f>
        <v>58000000</v>
      </c>
      <c r="E8" s="174">
        <f>SUM(E9:E12)</f>
        <v>58000000</v>
      </c>
      <c r="F8" s="172">
        <f>SUM(F9:F12)</f>
        <v>53259648.524877258</v>
      </c>
      <c r="G8" s="1"/>
      <c r="H8" s="1"/>
      <c r="I8" s="1"/>
    </row>
    <row r="9" spans="1:13" ht="18" x14ac:dyDescent="0.2">
      <c r="A9" s="463"/>
      <c r="B9" s="117">
        <v>2016</v>
      </c>
      <c r="C9" s="201">
        <v>14500000</v>
      </c>
      <c r="D9" s="102">
        <v>14500000</v>
      </c>
      <c r="E9" s="126">
        <f>+(C9+D9)/2</f>
        <v>14500000</v>
      </c>
      <c r="F9" s="118">
        <f>E9/1.035</f>
        <v>14009661.835748794</v>
      </c>
      <c r="G9" s="1"/>
      <c r="H9" s="1"/>
      <c r="I9" s="1"/>
    </row>
    <row r="10" spans="1:13" ht="18" x14ac:dyDescent="0.2">
      <c r="A10" s="119"/>
      <c r="B10" s="117">
        <f>+B9+1</f>
        <v>2017</v>
      </c>
      <c r="C10" s="201">
        <v>14500000</v>
      </c>
      <c r="D10" s="194">
        <v>14500000</v>
      </c>
      <c r="E10" s="126">
        <f>+(C10+D10)/2</f>
        <v>14500000</v>
      </c>
      <c r="F10" s="120">
        <f>E10/1.035^2</f>
        <v>13535905.155312844</v>
      </c>
      <c r="G10" s="1"/>
      <c r="H10" s="1"/>
      <c r="I10" s="1"/>
    </row>
    <row r="11" spans="1:13" ht="18" x14ac:dyDescent="0.2">
      <c r="A11" s="119"/>
      <c r="B11" s="117">
        <f>+B10+1</f>
        <v>2018</v>
      </c>
      <c r="C11" s="201">
        <v>14500000</v>
      </c>
      <c r="D11" s="194">
        <v>14500000</v>
      </c>
      <c r="E11" s="126">
        <f>+(C11+D11)/2</f>
        <v>14500000</v>
      </c>
      <c r="F11" s="120">
        <f>E11/1.035^3</f>
        <v>13078169.232186325</v>
      </c>
      <c r="G11" s="1"/>
      <c r="H11" s="1"/>
      <c r="I11" s="1"/>
    </row>
    <row r="12" spans="1:13" ht="18.75" thickBot="1" x14ac:dyDescent="0.25">
      <c r="A12" s="119"/>
      <c r="B12" s="117">
        <f>+B11+1</f>
        <v>2019</v>
      </c>
      <c r="C12" s="201">
        <v>14500000</v>
      </c>
      <c r="D12" s="194">
        <v>14500000</v>
      </c>
      <c r="E12" s="126">
        <f>+(C12+D12)/2</f>
        <v>14500000</v>
      </c>
      <c r="F12" s="120">
        <f>E12/1.035^4</f>
        <v>12635912.301629299</v>
      </c>
      <c r="G12" s="1"/>
      <c r="H12" s="1"/>
      <c r="I12" s="1"/>
    </row>
    <row r="13" spans="1:13" ht="21.2" customHeight="1" thickBot="1" x14ac:dyDescent="0.25">
      <c r="A13" s="451" t="s">
        <v>95</v>
      </c>
      <c r="B13" s="452"/>
      <c r="C13" s="452"/>
      <c r="D13" s="452"/>
      <c r="E13" s="452"/>
      <c r="F13" s="453"/>
    </row>
    <row r="14" spans="1:13" ht="15.75" x14ac:dyDescent="0.25">
      <c r="A14" s="121"/>
      <c r="B14" s="122" t="s">
        <v>96</v>
      </c>
      <c r="C14" s="122" t="s">
        <v>37</v>
      </c>
      <c r="D14" s="122" t="s">
        <v>36</v>
      </c>
      <c r="E14" s="123" t="s">
        <v>97</v>
      </c>
      <c r="F14" s="124" t="s">
        <v>98</v>
      </c>
    </row>
    <row r="15" spans="1:13" s="10" customFormat="1" ht="147.4" customHeight="1" x14ac:dyDescent="0.2">
      <c r="A15" s="183" t="s">
        <v>25</v>
      </c>
      <c r="B15" s="181" t="s">
        <v>191</v>
      </c>
      <c r="C15" s="184">
        <v>1</v>
      </c>
      <c r="D15" s="185">
        <v>12000000</v>
      </c>
      <c r="E15" s="85">
        <f>+C15*D15</f>
        <v>12000000</v>
      </c>
      <c r="F15" s="186" t="s">
        <v>190</v>
      </c>
      <c r="G15" s="9"/>
      <c r="H15" s="9"/>
      <c r="I15" s="9"/>
      <c r="J15" s="9"/>
      <c r="K15" s="9"/>
      <c r="L15" s="9"/>
      <c r="M15" s="9"/>
    </row>
    <row r="16" spans="1:13" s="10" customFormat="1" ht="80.099999999999994" customHeight="1" x14ac:dyDescent="0.2">
      <c r="A16" s="183" t="s">
        <v>26</v>
      </c>
      <c r="B16" s="181" t="s">
        <v>187</v>
      </c>
      <c r="C16" s="184">
        <v>1</v>
      </c>
      <c r="D16" s="185">
        <v>1000000</v>
      </c>
      <c r="E16" s="85">
        <f>+C16*D16</f>
        <v>1000000</v>
      </c>
      <c r="F16" s="186" t="s">
        <v>190</v>
      </c>
      <c r="G16" s="9"/>
      <c r="H16" s="9"/>
      <c r="I16" s="9"/>
      <c r="J16" s="9"/>
      <c r="K16" s="9"/>
      <c r="L16" s="9"/>
      <c r="M16" s="9"/>
    </row>
    <row r="17" spans="1:13" s="10" customFormat="1" ht="123" customHeight="1" x14ac:dyDescent="0.2">
      <c r="A17" s="183" t="s">
        <v>38</v>
      </c>
      <c r="B17" s="181" t="s">
        <v>192</v>
      </c>
      <c r="C17" s="184">
        <v>1</v>
      </c>
      <c r="D17" s="185">
        <v>1500000</v>
      </c>
      <c r="E17" s="85">
        <f>+C17*D17</f>
        <v>1500000</v>
      </c>
      <c r="F17" s="186" t="s">
        <v>190</v>
      </c>
      <c r="G17" s="9"/>
      <c r="H17" s="9"/>
      <c r="I17" s="9"/>
      <c r="J17" s="9"/>
      <c r="K17" s="9"/>
      <c r="L17" s="9"/>
      <c r="M17" s="9"/>
    </row>
    <row r="18" spans="1:13" s="10" customFormat="1" ht="25.15" customHeight="1" x14ac:dyDescent="0.2">
      <c r="A18" s="187" t="s">
        <v>68</v>
      </c>
      <c r="B18" s="200"/>
      <c r="C18" s="184"/>
      <c r="D18" s="185"/>
      <c r="E18" s="126">
        <f>+C18*D18</f>
        <v>0</v>
      </c>
      <c r="F18" s="186"/>
      <c r="G18" s="9"/>
      <c r="H18" s="9"/>
      <c r="I18" s="9"/>
      <c r="J18" s="9"/>
      <c r="K18" s="9"/>
      <c r="L18" s="9"/>
      <c r="M18" s="9"/>
    </row>
    <row r="19" spans="1:13" s="10" customFormat="1" ht="15.75" x14ac:dyDescent="0.2">
      <c r="A19" s="187" t="s">
        <v>69</v>
      </c>
      <c r="B19" s="200"/>
      <c r="C19" s="184"/>
      <c r="D19" s="185"/>
      <c r="E19" s="126"/>
      <c r="F19" s="186"/>
      <c r="G19" s="9"/>
      <c r="H19" s="9"/>
      <c r="I19" s="9"/>
      <c r="J19" s="9"/>
      <c r="K19" s="9"/>
      <c r="L19" s="9"/>
      <c r="M19" s="9"/>
    </row>
    <row r="20" spans="1:13" ht="39.200000000000003" customHeight="1" thickBot="1" x14ac:dyDescent="0.25">
      <c r="A20" s="454" t="s">
        <v>99</v>
      </c>
      <c r="B20" s="455"/>
      <c r="C20" s="446" t="s">
        <v>188</v>
      </c>
      <c r="D20" s="447"/>
      <c r="E20" s="447"/>
      <c r="F20" s="448"/>
    </row>
    <row r="21" spans="1:13" ht="25.5" customHeight="1" thickBot="1" x14ac:dyDescent="0.25">
      <c r="A21" s="456" t="s">
        <v>100</v>
      </c>
      <c r="B21" s="457"/>
      <c r="C21" s="457"/>
      <c r="D21" s="457"/>
      <c r="E21" s="457"/>
      <c r="F21" s="458"/>
    </row>
    <row r="22" spans="1:13" s="2" customFormat="1" ht="18" customHeight="1" x14ac:dyDescent="0.2">
      <c r="A22" s="459" t="s">
        <v>91</v>
      </c>
      <c r="B22" s="460"/>
      <c r="C22" s="127"/>
      <c r="D22" s="127"/>
      <c r="E22" s="204">
        <f>+E23+E28</f>
        <v>14500000</v>
      </c>
      <c r="F22" s="134">
        <f>+F23+F28</f>
        <v>14500000</v>
      </c>
      <c r="G22" s="7"/>
      <c r="H22" s="7"/>
      <c r="I22" s="7"/>
      <c r="J22" s="8"/>
      <c r="K22" s="8"/>
      <c r="L22" s="8"/>
      <c r="M22" s="8"/>
    </row>
    <row r="23" spans="1:13" s="2" customFormat="1" ht="18.75" customHeight="1" x14ac:dyDescent="0.2">
      <c r="A23" s="128"/>
      <c r="B23" s="129" t="str">
        <f>B5</f>
        <v>Az aktuális évben</v>
      </c>
      <c r="C23" s="130"/>
      <c r="D23" s="131"/>
      <c r="E23" s="204">
        <f>SUM(E24:E27)</f>
        <v>14500000</v>
      </c>
      <c r="F23" s="134">
        <f>SUM(F24:F27)</f>
        <v>14500000</v>
      </c>
      <c r="G23" s="7"/>
      <c r="H23" s="7"/>
      <c r="I23" s="7"/>
      <c r="J23" s="8"/>
      <c r="K23" s="8"/>
      <c r="L23" s="8"/>
      <c r="M23" s="8"/>
    </row>
    <row r="24" spans="1:13" s="2" customFormat="1" ht="48.2" customHeight="1" x14ac:dyDescent="0.2">
      <c r="A24" s="132"/>
      <c r="B24" s="133" t="s">
        <v>101</v>
      </c>
      <c r="C24" s="405" t="s">
        <v>204</v>
      </c>
      <c r="D24" s="406"/>
      <c r="E24" s="203">
        <v>14500000</v>
      </c>
      <c r="F24" s="134">
        <f>+E24</f>
        <v>14500000</v>
      </c>
      <c r="G24" s="7"/>
      <c r="H24" s="7"/>
      <c r="I24" s="7"/>
      <c r="J24" s="8"/>
      <c r="K24" s="8"/>
      <c r="L24" s="8"/>
      <c r="M24" s="8"/>
    </row>
    <row r="25" spans="1:13" s="2" customFormat="1" ht="50.25" customHeight="1" x14ac:dyDescent="0.2">
      <c r="A25" s="132"/>
      <c r="B25" s="133" t="s">
        <v>102</v>
      </c>
      <c r="C25" s="405"/>
      <c r="D25" s="406"/>
      <c r="E25" s="203">
        <v>0</v>
      </c>
      <c r="F25" s="134">
        <f>+E25</f>
        <v>0</v>
      </c>
      <c r="G25" s="7"/>
      <c r="H25" s="7"/>
      <c r="I25" s="7"/>
      <c r="J25" s="8"/>
      <c r="K25" s="8"/>
      <c r="L25" s="8"/>
      <c r="M25" s="8"/>
    </row>
    <row r="26" spans="1:13" s="2" customFormat="1" ht="37.700000000000003" customHeight="1" x14ac:dyDescent="0.2">
      <c r="A26" s="132"/>
      <c r="B26" s="133" t="s">
        <v>103</v>
      </c>
      <c r="C26" s="405"/>
      <c r="D26" s="406"/>
      <c r="E26" s="102">
        <v>0</v>
      </c>
      <c r="F26" s="134">
        <f>+E26</f>
        <v>0</v>
      </c>
      <c r="G26" s="7"/>
      <c r="H26" s="7"/>
      <c r="I26" s="7"/>
      <c r="J26" s="8"/>
      <c r="K26" s="8"/>
      <c r="L26" s="8"/>
      <c r="M26" s="8"/>
    </row>
    <row r="27" spans="1:13" s="2" customFormat="1" ht="49.9" customHeight="1" x14ac:dyDescent="0.2">
      <c r="A27" s="132"/>
      <c r="B27" s="133" t="s">
        <v>104</v>
      </c>
      <c r="C27" s="405"/>
      <c r="D27" s="406"/>
      <c r="E27" s="102">
        <v>0</v>
      </c>
      <c r="F27" s="134">
        <f>+E27</f>
        <v>0</v>
      </c>
      <c r="G27" s="7"/>
      <c r="H27" s="7"/>
      <c r="I27" s="7"/>
      <c r="J27" s="8"/>
      <c r="K27" s="8"/>
      <c r="L27" s="8"/>
      <c r="M27" s="8"/>
    </row>
    <row r="28" spans="1:13" ht="18" customHeight="1" x14ac:dyDescent="0.2">
      <c r="A28" s="119"/>
      <c r="B28" s="436" t="s">
        <v>179</v>
      </c>
      <c r="C28" s="437"/>
      <c r="D28" s="108"/>
      <c r="E28" s="174">
        <f>SUM(E29:E32)</f>
        <v>0</v>
      </c>
      <c r="F28" s="173">
        <f>SUM(F29:F32)</f>
        <v>0</v>
      </c>
      <c r="G28" s="1"/>
      <c r="H28" s="1"/>
      <c r="I28" s="1"/>
    </row>
    <row r="29" spans="1:13" ht="18" x14ac:dyDescent="0.2">
      <c r="A29" s="119"/>
      <c r="B29" s="202">
        <v>2016</v>
      </c>
      <c r="C29" s="405"/>
      <c r="D29" s="406"/>
      <c r="E29" s="102">
        <v>0</v>
      </c>
      <c r="F29" s="135">
        <f>E29/1.035</f>
        <v>0</v>
      </c>
      <c r="G29" s="1"/>
      <c r="H29" s="1"/>
      <c r="I29" s="1"/>
    </row>
    <row r="30" spans="1:13" ht="18" x14ac:dyDescent="0.2">
      <c r="A30" s="119"/>
      <c r="B30" s="202">
        <f>+B29+1</f>
        <v>2017</v>
      </c>
      <c r="C30" s="190"/>
      <c r="D30" s="191"/>
      <c r="E30" s="189">
        <v>0</v>
      </c>
      <c r="F30" s="136">
        <f>E30/1.035^2</f>
        <v>0</v>
      </c>
      <c r="G30" s="1"/>
      <c r="H30" s="1"/>
      <c r="I30" s="1"/>
    </row>
    <row r="31" spans="1:13" ht="18" x14ac:dyDescent="0.2">
      <c r="A31" s="119"/>
      <c r="B31" s="202">
        <f t="shared" ref="B31:B32" si="0">+B30+1</f>
        <v>2018</v>
      </c>
      <c r="C31" s="190"/>
      <c r="D31" s="191"/>
      <c r="E31" s="189">
        <v>0</v>
      </c>
      <c r="F31" s="136">
        <f>E31/1.035^3</f>
        <v>0</v>
      </c>
      <c r="G31" s="1"/>
      <c r="H31" s="1"/>
      <c r="I31" s="1"/>
    </row>
    <row r="32" spans="1:13" ht="18" x14ac:dyDescent="0.2">
      <c r="A32" s="119"/>
      <c r="B32" s="202">
        <f t="shared" si="0"/>
        <v>2019</v>
      </c>
      <c r="C32" s="405"/>
      <c r="D32" s="406"/>
      <c r="E32" s="102">
        <v>0</v>
      </c>
      <c r="F32" s="136">
        <f>E32/1.035^4</f>
        <v>0</v>
      </c>
      <c r="G32" s="1"/>
      <c r="H32" s="1"/>
      <c r="I32" s="1"/>
    </row>
    <row r="33" spans="1:14" s="2" customFormat="1" ht="39.75" customHeight="1" thickBot="1" x14ac:dyDescent="0.25">
      <c r="A33" s="413" t="s">
        <v>99</v>
      </c>
      <c r="B33" s="414"/>
      <c r="C33" s="438" t="s">
        <v>200</v>
      </c>
      <c r="D33" s="439"/>
      <c r="E33" s="439"/>
      <c r="F33" s="440"/>
      <c r="G33" s="4"/>
      <c r="H33" s="4"/>
      <c r="I33" s="4"/>
      <c r="J33" s="11"/>
      <c r="K33" s="8"/>
      <c r="L33" s="8"/>
      <c r="M33" s="8"/>
    </row>
    <row r="34" spans="1:14" s="2" customFormat="1" ht="9.1999999999999993" customHeight="1" thickBot="1" x14ac:dyDescent="0.25">
      <c r="A34" s="37"/>
      <c r="B34" s="38"/>
      <c r="C34" s="39"/>
      <c r="D34" s="39"/>
      <c r="E34" s="39"/>
      <c r="F34" s="40"/>
      <c r="G34" s="4"/>
      <c r="H34" s="4"/>
      <c r="I34" s="4"/>
      <c r="J34" s="11"/>
      <c r="K34" s="8"/>
      <c r="L34" s="8"/>
      <c r="M34" s="8"/>
    </row>
    <row r="35" spans="1:14" s="2" customFormat="1" ht="33" customHeight="1" thickBot="1" x14ac:dyDescent="0.25">
      <c r="A35" s="415" t="s">
        <v>105</v>
      </c>
      <c r="B35" s="416"/>
      <c r="C35" s="416"/>
      <c r="D35" s="416"/>
      <c r="E35" s="416"/>
      <c r="F35" s="417"/>
      <c r="G35" s="4"/>
      <c r="H35" s="4"/>
      <c r="I35" s="4"/>
      <c r="J35" s="11"/>
      <c r="K35" s="8"/>
      <c r="L35" s="8"/>
      <c r="M35" s="8"/>
    </row>
    <row r="36" spans="1:14" s="2" customFormat="1" ht="18.75" thickBot="1" x14ac:dyDescent="0.25">
      <c r="A36" s="420"/>
      <c r="B36" s="421"/>
      <c r="C36" s="137" t="s">
        <v>34</v>
      </c>
      <c r="D36" s="137" t="s">
        <v>35</v>
      </c>
      <c r="E36" s="138" t="s">
        <v>74</v>
      </c>
      <c r="F36" s="139" t="s">
        <v>75</v>
      </c>
      <c r="G36" s="7"/>
      <c r="H36" s="7"/>
      <c r="I36" s="7"/>
      <c r="J36" s="8"/>
      <c r="K36" s="8"/>
      <c r="L36" s="8"/>
      <c r="M36" s="8"/>
    </row>
    <row r="37" spans="1:14" s="2" customFormat="1" ht="18.75" thickBot="1" x14ac:dyDescent="0.25">
      <c r="A37" s="418" t="s">
        <v>91</v>
      </c>
      <c r="B37" s="419"/>
      <c r="C37" s="108"/>
      <c r="D37" s="108"/>
      <c r="E37" s="109">
        <f>+E38+E41</f>
        <v>6000000000</v>
      </c>
      <c r="F37" s="110">
        <f>+F38+F41</f>
        <v>5509618812.9183369</v>
      </c>
      <c r="G37" s="7"/>
      <c r="H37" s="7"/>
      <c r="I37" s="7"/>
      <c r="J37" s="8"/>
      <c r="K37" s="8"/>
      <c r="L37" s="8"/>
      <c r="M37" s="8"/>
    </row>
    <row r="38" spans="1:14" s="2" customFormat="1" ht="18" customHeight="1" x14ac:dyDescent="0.2">
      <c r="A38" s="432"/>
      <c r="B38" s="112" t="str">
        <f>B5</f>
        <v>Az aktuális évben</v>
      </c>
      <c r="C38" s="84">
        <f>+C39+C40</f>
        <v>0</v>
      </c>
      <c r="D38" s="84">
        <f>+D39+D40</f>
        <v>0</v>
      </c>
      <c r="E38" s="113">
        <f>+E39+E40</f>
        <v>0</v>
      </c>
      <c r="F38" s="114">
        <f>+F39+F40</f>
        <v>0</v>
      </c>
      <c r="G38" s="7"/>
      <c r="H38" s="7"/>
      <c r="I38" s="7"/>
      <c r="J38" s="8"/>
      <c r="K38" s="8"/>
      <c r="L38" s="8"/>
      <c r="M38" s="8"/>
    </row>
    <row r="39" spans="1:14" s="2" customFormat="1" ht="18" x14ac:dyDescent="0.2">
      <c r="A39" s="433"/>
      <c r="B39" s="115" t="s">
        <v>93</v>
      </c>
      <c r="C39" s="102">
        <v>0</v>
      </c>
      <c r="D39" s="102">
        <v>0</v>
      </c>
      <c r="E39" s="85">
        <f>+(C39+D39)/2</f>
        <v>0</v>
      </c>
      <c r="F39" s="116">
        <f>+E39</f>
        <v>0</v>
      </c>
      <c r="G39" s="7"/>
      <c r="H39" s="7"/>
      <c r="I39" s="7"/>
      <c r="J39" s="8"/>
      <c r="K39" s="8"/>
      <c r="L39" s="8"/>
      <c r="M39" s="8"/>
    </row>
    <row r="40" spans="1:14" s="2" customFormat="1" ht="18" x14ac:dyDescent="0.2">
      <c r="A40" s="433"/>
      <c r="B40" s="115" t="s">
        <v>94</v>
      </c>
      <c r="C40" s="102">
        <v>0</v>
      </c>
      <c r="D40" s="102">
        <v>0</v>
      </c>
      <c r="E40" s="85">
        <f>+(C40+D40)/2</f>
        <v>0</v>
      </c>
      <c r="F40" s="116">
        <f>+E40</f>
        <v>0</v>
      </c>
      <c r="G40" s="7"/>
      <c r="H40" s="7"/>
      <c r="I40" s="7"/>
      <c r="J40" s="8"/>
      <c r="K40" s="8"/>
      <c r="L40" s="8"/>
      <c r="M40" s="8"/>
    </row>
    <row r="41" spans="1:14" ht="18" x14ac:dyDescent="0.2">
      <c r="A41" s="433"/>
      <c r="B41" s="175" t="s">
        <v>179</v>
      </c>
      <c r="C41" s="174">
        <f>+C42+C43+C44+C45</f>
        <v>4000000000</v>
      </c>
      <c r="D41" s="174">
        <f>+D42+D43+D44+D45</f>
        <v>8000000000</v>
      </c>
      <c r="E41" s="174">
        <f>SUM(E42:E45)</f>
        <v>6000000000</v>
      </c>
      <c r="F41" s="172">
        <f>SUM(F42:F45)</f>
        <v>5509618812.9183369</v>
      </c>
      <c r="G41" s="1"/>
      <c r="H41" s="1"/>
      <c r="I41" s="1"/>
    </row>
    <row r="42" spans="1:14" ht="18" x14ac:dyDescent="0.2">
      <c r="A42" s="433"/>
      <c r="B42" s="117">
        <v>2016</v>
      </c>
      <c r="C42" s="102">
        <v>1000000000</v>
      </c>
      <c r="D42" s="102">
        <v>2000000000</v>
      </c>
      <c r="E42" s="126">
        <f>+(C42+D42)/2</f>
        <v>1500000000</v>
      </c>
      <c r="F42" s="118">
        <f>E42/1.035</f>
        <v>1449275362.3188407</v>
      </c>
      <c r="G42" s="1"/>
      <c r="H42" s="1"/>
      <c r="I42" s="1"/>
    </row>
    <row r="43" spans="1:14" ht="18" x14ac:dyDescent="0.2">
      <c r="A43" s="434"/>
      <c r="B43" s="171">
        <f>+B42+1</f>
        <v>2017</v>
      </c>
      <c r="C43" s="194">
        <v>1000000000</v>
      </c>
      <c r="D43" s="194">
        <v>2000000000</v>
      </c>
      <c r="E43" s="126">
        <f>+(C43+D43)/2</f>
        <v>1500000000</v>
      </c>
      <c r="F43" s="118">
        <f>E43/1.035^2</f>
        <v>1400266050.5496047</v>
      </c>
      <c r="G43" s="1"/>
      <c r="H43" s="1"/>
      <c r="I43" s="1"/>
    </row>
    <row r="44" spans="1:14" ht="18" x14ac:dyDescent="0.2">
      <c r="A44" s="192"/>
      <c r="B44" s="171">
        <f t="shared" ref="B44:B45" si="1">+B43+1</f>
        <v>2018</v>
      </c>
      <c r="C44" s="194">
        <v>1000000000</v>
      </c>
      <c r="D44" s="194">
        <v>2000000000</v>
      </c>
      <c r="E44" s="126">
        <f>+(C44+D44)/2</f>
        <v>1500000000</v>
      </c>
      <c r="F44" s="118">
        <f>E44/1.035^3</f>
        <v>1352914058.5020335</v>
      </c>
      <c r="G44" s="1"/>
      <c r="H44" s="1"/>
      <c r="I44" s="1"/>
    </row>
    <row r="45" spans="1:14" ht="18" x14ac:dyDescent="0.2">
      <c r="A45" s="192"/>
      <c r="B45" s="171">
        <f t="shared" si="1"/>
        <v>2019</v>
      </c>
      <c r="C45" s="194">
        <v>1000000000</v>
      </c>
      <c r="D45" s="194">
        <v>2000000000</v>
      </c>
      <c r="E45" s="126">
        <f>+(C45+D45)/2</f>
        <v>1500000000</v>
      </c>
      <c r="F45" s="118">
        <f>E45/1.035^4</f>
        <v>1307163341.5478585</v>
      </c>
      <c r="G45" s="1"/>
      <c r="H45" s="1"/>
      <c r="I45" s="1"/>
    </row>
    <row r="46" spans="1:14" ht="21.2" customHeight="1" thickBot="1" x14ac:dyDescent="0.25">
      <c r="A46" s="422" t="s">
        <v>106</v>
      </c>
      <c r="B46" s="423"/>
      <c r="C46" s="423"/>
      <c r="D46" s="423"/>
      <c r="E46" s="423"/>
      <c r="F46" s="424"/>
    </row>
    <row r="47" spans="1:14" s="6" customFormat="1" ht="15.75" x14ac:dyDescent="0.25">
      <c r="A47" s="140"/>
      <c r="B47" s="141" t="s">
        <v>96</v>
      </c>
      <c r="C47" s="141" t="s">
        <v>37</v>
      </c>
      <c r="D47" s="141" t="s">
        <v>36</v>
      </c>
      <c r="E47" s="142" t="s">
        <v>97</v>
      </c>
      <c r="F47" s="143" t="s">
        <v>98</v>
      </c>
      <c r="N47"/>
    </row>
    <row r="48" spans="1:14" s="6" customFormat="1" ht="110.25" x14ac:dyDescent="0.25">
      <c r="A48" s="144" t="s">
        <v>25</v>
      </c>
      <c r="B48" s="199" t="s">
        <v>193</v>
      </c>
      <c r="C48" s="125">
        <v>1</v>
      </c>
      <c r="D48" s="102">
        <v>2000000000</v>
      </c>
      <c r="E48" s="85">
        <f>+C48*D48</f>
        <v>2000000000</v>
      </c>
      <c r="F48" s="146"/>
      <c r="N48"/>
    </row>
    <row r="49" spans="1:14" s="6" customFormat="1" ht="15.75" x14ac:dyDescent="0.2">
      <c r="A49" s="144" t="s">
        <v>26</v>
      </c>
      <c r="B49" s="145"/>
      <c r="C49" s="125"/>
      <c r="D49" s="102"/>
      <c r="E49" s="85">
        <f>+C49*D49</f>
        <v>0</v>
      </c>
      <c r="F49" s="146"/>
      <c r="N49"/>
    </row>
    <row r="50" spans="1:14" s="6" customFormat="1" ht="15.75" x14ac:dyDescent="0.2">
      <c r="A50" s="144" t="s">
        <v>38</v>
      </c>
      <c r="B50" s="145"/>
      <c r="C50" s="125"/>
      <c r="D50" s="102"/>
      <c r="E50" s="85">
        <f>+C50*D50</f>
        <v>0</v>
      </c>
      <c r="F50" s="146"/>
      <c r="N50"/>
    </row>
    <row r="51" spans="1:14" s="6" customFormat="1" ht="15.75" x14ac:dyDescent="0.2">
      <c r="A51" s="144" t="s">
        <v>68</v>
      </c>
      <c r="B51" s="145"/>
      <c r="C51" s="125"/>
      <c r="D51" s="102"/>
      <c r="E51" s="85">
        <f>+C51*D51</f>
        <v>0</v>
      </c>
      <c r="F51" s="146"/>
      <c r="N51"/>
    </row>
    <row r="52" spans="1:14" s="6" customFormat="1" ht="16.5" thickBot="1" x14ac:dyDescent="0.25">
      <c r="A52" s="147" t="s">
        <v>27</v>
      </c>
      <c r="B52" s="148"/>
      <c r="C52" s="149"/>
      <c r="D52" s="150"/>
      <c r="E52" s="151">
        <f>+C52*D52</f>
        <v>0</v>
      </c>
      <c r="F52" s="152"/>
      <c r="N52"/>
    </row>
    <row r="53" spans="1:14" s="6" customFormat="1" ht="24" customHeight="1" thickBot="1" x14ac:dyDescent="0.25">
      <c r="A53" s="425" t="s">
        <v>107</v>
      </c>
      <c r="B53" s="426"/>
      <c r="C53" s="426"/>
      <c r="D53" s="426"/>
      <c r="E53" s="426"/>
      <c r="F53" s="427"/>
      <c r="N53"/>
    </row>
    <row r="54" spans="1:14" s="6" customFormat="1" ht="18.75" customHeight="1" x14ac:dyDescent="0.2">
      <c r="A54" s="428" t="s">
        <v>110</v>
      </c>
      <c r="B54" s="429"/>
      <c r="C54" s="429"/>
      <c r="D54" s="430"/>
      <c r="E54" s="398" t="s">
        <v>29</v>
      </c>
      <c r="F54" s="399"/>
      <c r="N54"/>
    </row>
    <row r="55" spans="1:14" s="6" customFormat="1" ht="18" customHeight="1" thickBot="1" x14ac:dyDescent="0.25">
      <c r="A55" s="153"/>
      <c r="B55" s="431" t="s">
        <v>108</v>
      </c>
      <c r="C55" s="431"/>
      <c r="D55" s="431"/>
      <c r="E55" s="150">
        <v>0</v>
      </c>
      <c r="F55" s="154">
        <f>+E55</f>
        <v>0</v>
      </c>
      <c r="N55"/>
    </row>
    <row r="56" spans="1:14" s="6" customFormat="1" ht="9.75" customHeight="1" thickBot="1" x14ac:dyDescent="0.25">
      <c r="A56" s="41"/>
      <c r="B56" s="42"/>
      <c r="C56" s="42"/>
      <c r="D56" s="42"/>
      <c r="E56" s="43"/>
      <c r="F56" s="44"/>
      <c r="N56"/>
    </row>
    <row r="57" spans="1:14" s="6" customFormat="1" ht="24" customHeight="1" x14ac:dyDescent="0.2">
      <c r="A57" s="410" t="s">
        <v>119</v>
      </c>
      <c r="B57" s="411"/>
      <c r="C57" s="411"/>
      <c r="D57" s="411"/>
      <c r="E57" s="411"/>
      <c r="F57" s="412"/>
      <c r="N57"/>
    </row>
    <row r="58" spans="1:14" s="6" customFormat="1" ht="251.45" customHeight="1" x14ac:dyDescent="0.2">
      <c r="A58" s="435" t="s">
        <v>210</v>
      </c>
      <c r="B58" s="408"/>
      <c r="C58" s="408"/>
      <c r="D58" s="408"/>
      <c r="E58" s="408"/>
      <c r="F58" s="409"/>
      <c r="N58"/>
    </row>
    <row r="59" spans="1:14" s="6" customFormat="1" ht="18.75" customHeight="1" thickBot="1" x14ac:dyDescent="0.25">
      <c r="A59" s="402" t="s">
        <v>39</v>
      </c>
      <c r="B59" s="389"/>
      <c r="C59" s="389"/>
      <c r="D59" s="389"/>
      <c r="E59" s="390">
        <v>0</v>
      </c>
      <c r="F59" s="391"/>
      <c r="N59"/>
    </row>
    <row r="60" spans="1:14" s="6" customFormat="1" ht="14.25" customHeight="1" thickBot="1" x14ac:dyDescent="0.25">
      <c r="A60" s="400"/>
      <c r="B60" s="400"/>
      <c r="C60" s="400"/>
      <c r="D60" s="400"/>
      <c r="E60" s="400"/>
      <c r="F60" s="400"/>
      <c r="N60"/>
    </row>
    <row r="61" spans="1:14" s="6" customFormat="1" ht="24" customHeight="1" x14ac:dyDescent="0.2">
      <c r="A61" s="392" t="s">
        <v>40</v>
      </c>
      <c r="B61" s="393"/>
      <c r="C61" s="393"/>
      <c r="D61" s="393"/>
      <c r="E61" s="393"/>
      <c r="F61" s="394"/>
      <c r="N61"/>
    </row>
    <row r="62" spans="1:14" s="6" customFormat="1" ht="54" customHeight="1" x14ac:dyDescent="0.2">
      <c r="A62" s="395" t="s">
        <v>125</v>
      </c>
      <c r="B62" s="396"/>
      <c r="C62" s="396"/>
      <c r="D62" s="397"/>
      <c r="E62" s="398" t="s">
        <v>29</v>
      </c>
      <c r="F62" s="399"/>
      <c r="M62"/>
    </row>
    <row r="63" spans="1:14" s="6" customFormat="1" ht="58.7" customHeight="1" x14ac:dyDescent="0.2">
      <c r="A63" s="407" t="s">
        <v>211</v>
      </c>
      <c r="B63" s="408"/>
      <c r="C63" s="408"/>
      <c r="D63" s="408"/>
      <c r="E63" s="408"/>
      <c r="F63" s="409"/>
      <c r="N63"/>
    </row>
    <row r="64" spans="1:14" s="6" customFormat="1" ht="15.75" x14ac:dyDescent="0.2">
      <c r="A64" s="401" t="s">
        <v>41</v>
      </c>
      <c r="B64" s="388"/>
      <c r="C64" s="388" t="s">
        <v>42</v>
      </c>
      <c r="D64" s="348" t="s">
        <v>43</v>
      </c>
      <c r="E64" s="348"/>
      <c r="F64" s="349"/>
      <c r="N64"/>
    </row>
    <row r="65" spans="1:14" s="6" customFormat="1" ht="15.75" x14ac:dyDescent="0.2">
      <c r="A65" s="401"/>
      <c r="B65" s="388"/>
      <c r="C65" s="388"/>
      <c r="D65" s="348" t="s">
        <v>44</v>
      </c>
      <c r="E65" s="348"/>
      <c r="F65" s="349"/>
      <c r="N65"/>
    </row>
    <row r="66" spans="1:14" s="5" customFormat="1" ht="15.75" x14ac:dyDescent="0.2">
      <c r="A66" s="401"/>
      <c r="B66" s="388"/>
      <c r="C66" s="388"/>
      <c r="D66" s="115" t="s">
        <v>109</v>
      </c>
      <c r="E66" s="403">
        <v>0</v>
      </c>
      <c r="F66" s="404"/>
      <c r="G66" s="6"/>
      <c r="H66" s="6"/>
      <c r="I66" s="6"/>
      <c r="J66" s="6"/>
      <c r="K66" s="6"/>
      <c r="L66" s="6"/>
      <c r="M66" s="6"/>
      <c r="N66"/>
    </row>
    <row r="67" spans="1:14" s="5" customFormat="1" ht="15.75" x14ac:dyDescent="0.2">
      <c r="A67" s="401"/>
      <c r="B67" s="388"/>
      <c r="C67" s="388" t="s">
        <v>72</v>
      </c>
      <c r="D67" s="348" t="s">
        <v>43</v>
      </c>
      <c r="E67" s="348"/>
      <c r="F67" s="349"/>
      <c r="G67" s="6"/>
      <c r="H67" s="6"/>
      <c r="I67" s="6"/>
      <c r="J67" s="6"/>
      <c r="K67" s="6"/>
      <c r="L67" s="6"/>
      <c r="M67" s="6"/>
      <c r="N67"/>
    </row>
    <row r="68" spans="1:14" s="5" customFormat="1" ht="15.75" x14ac:dyDescent="0.2">
      <c r="A68" s="401"/>
      <c r="B68" s="388"/>
      <c r="C68" s="388"/>
      <c r="D68" s="348" t="s">
        <v>44</v>
      </c>
      <c r="E68" s="348"/>
      <c r="F68" s="349"/>
      <c r="G68" s="6"/>
      <c r="H68" s="6"/>
      <c r="I68" s="6"/>
      <c r="J68" s="6"/>
      <c r="K68" s="6"/>
      <c r="L68" s="6"/>
      <c r="M68" s="6"/>
      <c r="N68"/>
    </row>
    <row r="69" spans="1:14" s="5" customFormat="1" ht="15.75" x14ac:dyDescent="0.2">
      <c r="A69" s="401"/>
      <c r="B69" s="388"/>
      <c r="C69" s="388"/>
      <c r="D69" s="115" t="s">
        <v>109</v>
      </c>
      <c r="E69" s="403">
        <v>0</v>
      </c>
      <c r="F69" s="404"/>
      <c r="G69" s="6"/>
      <c r="H69" s="6"/>
      <c r="I69" s="6"/>
      <c r="J69" s="6"/>
      <c r="K69" s="6"/>
      <c r="L69" s="6"/>
      <c r="M69" s="6"/>
      <c r="N69"/>
    </row>
    <row r="70" spans="1:14" s="5" customFormat="1" ht="15.75" x14ac:dyDescent="0.2">
      <c r="A70" s="401"/>
      <c r="B70" s="388"/>
      <c r="C70" s="388" t="s">
        <v>73</v>
      </c>
      <c r="D70" s="348" t="s">
        <v>43</v>
      </c>
      <c r="E70" s="348"/>
      <c r="F70" s="349"/>
      <c r="G70" s="6"/>
      <c r="H70" s="6"/>
      <c r="I70" s="6"/>
      <c r="J70" s="6"/>
      <c r="K70" s="6"/>
      <c r="L70" s="6"/>
      <c r="M70" s="6"/>
      <c r="N70"/>
    </row>
    <row r="71" spans="1:14" s="5" customFormat="1" ht="15.75" x14ac:dyDescent="0.2">
      <c r="A71" s="401"/>
      <c r="B71" s="388"/>
      <c r="C71" s="388"/>
      <c r="D71" s="348" t="s">
        <v>44</v>
      </c>
      <c r="E71" s="348"/>
      <c r="F71" s="349"/>
      <c r="G71" s="6"/>
      <c r="H71" s="6"/>
      <c r="I71" s="6"/>
      <c r="J71" s="6"/>
      <c r="K71" s="6"/>
      <c r="L71" s="6"/>
      <c r="M71" s="6"/>
      <c r="N71"/>
    </row>
    <row r="72" spans="1:14" s="5" customFormat="1" ht="16.5" thickBot="1" x14ac:dyDescent="0.25">
      <c r="A72" s="402"/>
      <c r="B72" s="389"/>
      <c r="C72" s="389"/>
      <c r="D72" s="155" t="s">
        <v>109</v>
      </c>
      <c r="E72" s="390">
        <v>0</v>
      </c>
      <c r="F72" s="391"/>
      <c r="G72" s="6"/>
      <c r="H72" s="6"/>
      <c r="I72" s="6"/>
      <c r="J72" s="6"/>
      <c r="K72" s="6"/>
      <c r="L72" s="6"/>
      <c r="M72" s="6"/>
      <c r="N72"/>
    </row>
    <row r="73" spans="1:14" s="5" customFormat="1" x14ac:dyDescent="0.2">
      <c r="A73"/>
      <c r="B73"/>
      <c r="C73"/>
      <c r="D73"/>
      <c r="E73"/>
      <c r="F73"/>
      <c r="G73" s="6"/>
      <c r="H73" s="6"/>
      <c r="I73" s="6"/>
      <c r="J73" s="6"/>
      <c r="K73" s="6"/>
      <c r="L73" s="6"/>
      <c r="M73" s="6"/>
      <c r="N73"/>
    </row>
    <row r="74" spans="1:14" s="5" customFormat="1" x14ac:dyDescent="0.2">
      <c r="A74"/>
      <c r="B74"/>
      <c r="C74"/>
      <c r="D74"/>
      <c r="E74"/>
      <c r="F74"/>
      <c r="G74" s="6"/>
      <c r="H74" s="6"/>
      <c r="I74" s="6"/>
      <c r="J74" s="6"/>
      <c r="K74" s="6"/>
      <c r="L74" s="6"/>
      <c r="M74" s="6"/>
      <c r="N74"/>
    </row>
    <row r="75" spans="1:14" s="5" customFormat="1" x14ac:dyDescent="0.2">
      <c r="A75"/>
      <c r="B75"/>
      <c r="C75"/>
      <c r="D75"/>
      <c r="E75"/>
      <c r="F75"/>
      <c r="G75" s="6"/>
      <c r="H75" s="6"/>
      <c r="I75" s="6"/>
      <c r="J75" s="6"/>
      <c r="K75" s="6"/>
      <c r="L75" s="6"/>
      <c r="M75" s="6"/>
      <c r="N75"/>
    </row>
    <row r="76" spans="1:14" s="5" customFormat="1" x14ac:dyDescent="0.2">
      <c r="A76"/>
      <c r="B76"/>
      <c r="C76"/>
      <c r="D76"/>
      <c r="E76"/>
      <c r="F76"/>
      <c r="G76" s="6"/>
      <c r="H76" s="6"/>
      <c r="I76" s="6"/>
      <c r="J76" s="6"/>
      <c r="K76" s="6"/>
      <c r="L76" s="6"/>
      <c r="M76" s="6"/>
      <c r="N76"/>
    </row>
    <row r="77" spans="1:14" s="5" customFormat="1" x14ac:dyDescent="0.2">
      <c r="A77"/>
      <c r="B77"/>
      <c r="C77"/>
      <c r="D77"/>
      <c r="E77"/>
      <c r="F77"/>
      <c r="G77" s="6"/>
      <c r="H77" s="6"/>
      <c r="I77" s="6"/>
      <c r="J77" s="6"/>
      <c r="K77" s="6"/>
      <c r="L77" s="6"/>
      <c r="M77" s="6"/>
      <c r="N77"/>
    </row>
    <row r="78" spans="1:14" s="5" customFormat="1" x14ac:dyDescent="0.2">
      <c r="A78"/>
      <c r="B78"/>
      <c r="C78"/>
      <c r="D78"/>
      <c r="E78"/>
      <c r="F78"/>
      <c r="G78" s="6"/>
      <c r="H78" s="6"/>
      <c r="I78" s="6"/>
      <c r="J78" s="6"/>
      <c r="K78" s="6"/>
      <c r="L78" s="6"/>
      <c r="M78" s="6"/>
      <c r="N78"/>
    </row>
  </sheetData>
  <sheetProtection password="C724" sheet="1" objects="1" scenarios="1" formatCells="0" formatColumns="0" formatRows="0" insertRows="0" insertHyperlinks="0" deleteRows="0" sort="0"/>
  <mergeCells count="50">
    <mergeCell ref="A21:F21"/>
    <mergeCell ref="A22:B22"/>
    <mergeCell ref="C24:D24"/>
    <mergeCell ref="A7:A9"/>
    <mergeCell ref="C26:D26"/>
    <mergeCell ref="A1:F1"/>
    <mergeCell ref="A2:F2"/>
    <mergeCell ref="A4:B4"/>
    <mergeCell ref="C20:F20"/>
    <mergeCell ref="A3:B3"/>
    <mergeCell ref="A13:F13"/>
    <mergeCell ref="A20:B20"/>
    <mergeCell ref="A58:F58"/>
    <mergeCell ref="A59:D59"/>
    <mergeCell ref="B28:C28"/>
    <mergeCell ref="C25:D25"/>
    <mergeCell ref="C27:D27"/>
    <mergeCell ref="C33:F33"/>
    <mergeCell ref="D68:F68"/>
    <mergeCell ref="E69:F69"/>
    <mergeCell ref="C29:D29"/>
    <mergeCell ref="C32:D32"/>
    <mergeCell ref="A63:F63"/>
    <mergeCell ref="A57:F57"/>
    <mergeCell ref="A33:B33"/>
    <mergeCell ref="A35:F35"/>
    <mergeCell ref="A37:B37"/>
    <mergeCell ref="A36:B36"/>
    <mergeCell ref="A46:F46"/>
    <mergeCell ref="A53:F53"/>
    <mergeCell ref="A54:D54"/>
    <mergeCell ref="E54:F54"/>
    <mergeCell ref="B55:D55"/>
    <mergeCell ref="A38:A43"/>
    <mergeCell ref="C70:C72"/>
    <mergeCell ref="D70:F70"/>
    <mergeCell ref="D71:F71"/>
    <mergeCell ref="E72:F72"/>
    <mergeCell ref="E59:F59"/>
    <mergeCell ref="A61:F61"/>
    <mergeCell ref="A62:D62"/>
    <mergeCell ref="E62:F62"/>
    <mergeCell ref="A60:F60"/>
    <mergeCell ref="A64:B72"/>
    <mergeCell ref="C64:C66"/>
    <mergeCell ref="D64:F64"/>
    <mergeCell ref="D65:F65"/>
    <mergeCell ref="E66:F66"/>
    <mergeCell ref="C67:C69"/>
    <mergeCell ref="D67:F67"/>
  </mergeCells>
  <conditionalFormatting sqref="A55:F55">
    <cfRule type="expression" dxfId="18" priority="5">
      <formula>EXACT($E$54,"nem")</formula>
    </cfRule>
  </conditionalFormatting>
  <conditionalFormatting sqref="A64:F72">
    <cfRule type="expression" dxfId="17" priority="2">
      <formula>EXACT($E$62,"nem")</formula>
    </cfRule>
  </conditionalFormatting>
  <conditionalFormatting sqref="A63:F63">
    <cfRule type="expression" dxfId="16" priority="1">
      <formula>EXACT($E$62,"igen ")</formula>
    </cfRule>
  </conditionalFormatting>
  <dataValidations count="2">
    <dataValidation type="list" allowBlank="1" showInputMessage="1" showErrorMessage="1" sqref="E62 E54">
      <formula1>lista_1</formula1>
    </dataValidation>
    <dataValidation type="list" allowBlank="1" showInputMessage="1" showErrorMessage="1" sqref="E63">
      <formula1>lista</formula1>
    </dataValidation>
  </dataValidations>
  <pageMargins left="0.74803149606299213" right="0.74803149606299213" top="0.98425196850393704" bottom="0.98425196850393704" header="0.51181102362204722" footer="0.51181102362204722"/>
  <pageSetup paperSize="9" scale="79" orientation="portrait" r:id="rId1"/>
  <headerFooter alignWithMargins="0"/>
  <rowBreaks count="1" manualBreakCount="1">
    <brk id="34" max="5" man="1"/>
  </rowBreaks>
  <ignoredErrors>
    <ignoredError sqref="E18 F42:F43 E52 F9:F10 B43 F2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F33"/>
  <sheetViews>
    <sheetView showGridLines="0" topLeftCell="A19" zoomScaleNormal="100" zoomScaleSheetLayoutView="85" workbookViewId="0">
      <selection activeCell="B28" sqref="B28:D28"/>
    </sheetView>
  </sheetViews>
  <sheetFormatPr defaultColWidth="8.85546875" defaultRowHeight="12.75" x14ac:dyDescent="0.2"/>
  <cols>
    <col min="1" max="2" width="23.42578125" customWidth="1"/>
    <col min="3" max="3" width="26.42578125" customWidth="1"/>
    <col min="4" max="4" width="36.42578125" customWidth="1"/>
  </cols>
  <sheetData>
    <row r="1" spans="1:6" ht="29.25" customHeight="1" thickBot="1" x14ac:dyDescent="0.25">
      <c r="A1" s="476" t="s">
        <v>143</v>
      </c>
      <c r="B1" s="477"/>
      <c r="C1" s="477"/>
      <c r="D1" s="478"/>
      <c r="E1" s="3"/>
      <c r="F1" s="3"/>
    </row>
    <row r="2" spans="1:6" ht="21.2" customHeight="1" thickBot="1" x14ac:dyDescent="0.25">
      <c r="A2" s="469" t="s">
        <v>45</v>
      </c>
      <c r="B2" s="470"/>
      <c r="C2" s="470"/>
      <c r="D2" s="471"/>
      <c r="E2" s="3"/>
      <c r="F2" s="3"/>
    </row>
    <row r="3" spans="1:6" ht="21.2" customHeight="1" x14ac:dyDescent="0.2">
      <c r="A3" s="45"/>
      <c r="B3" s="156" t="s">
        <v>17</v>
      </c>
      <c r="C3" s="157">
        <v>6000000</v>
      </c>
      <c r="D3" s="158" t="s">
        <v>18</v>
      </c>
    </row>
    <row r="4" spans="1:6" ht="45.75" customHeight="1" x14ac:dyDescent="0.2">
      <c r="A4" s="46"/>
      <c r="B4" s="159" t="s">
        <v>46</v>
      </c>
      <c r="C4" s="464" t="s">
        <v>184</v>
      </c>
      <c r="D4" s="465"/>
    </row>
    <row r="5" spans="1:6" ht="11.85" customHeight="1" x14ac:dyDescent="0.2">
      <c r="A5" s="475"/>
      <c r="B5" s="472"/>
      <c r="C5" s="473"/>
      <c r="D5" s="474"/>
    </row>
    <row r="6" spans="1:6" ht="228.75" customHeight="1" x14ac:dyDescent="0.2">
      <c r="A6" s="475"/>
      <c r="B6" s="479" t="s">
        <v>212</v>
      </c>
      <c r="C6" s="479"/>
      <c r="D6" s="480"/>
    </row>
    <row r="7" spans="1:6" ht="21.2" customHeight="1" x14ac:dyDescent="0.2">
      <c r="A7" s="46"/>
      <c r="B7" s="160" t="s">
        <v>19</v>
      </c>
      <c r="C7" s="176">
        <v>0</v>
      </c>
      <c r="D7" s="161" t="s">
        <v>18</v>
      </c>
    </row>
    <row r="8" spans="1:6" ht="45.75" customHeight="1" x14ac:dyDescent="0.2">
      <c r="A8" s="46"/>
      <c r="B8" s="159" t="s">
        <v>46</v>
      </c>
      <c r="C8" s="464"/>
      <c r="D8" s="465"/>
    </row>
    <row r="9" spans="1:6" ht="48.75" customHeight="1" x14ac:dyDescent="0.2">
      <c r="A9" s="46"/>
      <c r="B9" s="466" t="s">
        <v>49</v>
      </c>
      <c r="C9" s="467"/>
      <c r="D9" s="468"/>
    </row>
    <row r="10" spans="1:6" ht="20.25" customHeight="1" thickBot="1" x14ac:dyDescent="0.25">
      <c r="A10" s="47"/>
      <c r="B10" s="481" t="s">
        <v>161</v>
      </c>
      <c r="C10" s="482"/>
      <c r="D10" s="483"/>
    </row>
    <row r="11" spans="1:6" ht="23.45" customHeight="1" thickBot="1" x14ac:dyDescent="0.25">
      <c r="A11" s="469" t="s">
        <v>20</v>
      </c>
      <c r="B11" s="470"/>
      <c r="C11" s="470"/>
      <c r="D11" s="471"/>
    </row>
    <row r="12" spans="1:6" ht="21.2" customHeight="1" x14ac:dyDescent="0.2">
      <c r="A12" s="45"/>
      <c r="B12" s="489" t="s">
        <v>17</v>
      </c>
      <c r="C12" s="490"/>
      <c r="D12" s="491"/>
    </row>
    <row r="13" spans="1:6" ht="39.200000000000003" customHeight="1" x14ac:dyDescent="0.2">
      <c r="A13" s="46"/>
      <c r="B13" s="159" t="s">
        <v>50</v>
      </c>
      <c r="C13" s="464"/>
      <c r="D13" s="465"/>
    </row>
    <row r="14" spans="1:6" ht="48.75" customHeight="1" x14ac:dyDescent="0.2">
      <c r="A14" s="475"/>
      <c r="B14" s="472"/>
      <c r="C14" s="473"/>
      <c r="D14" s="474"/>
    </row>
    <row r="15" spans="1:6" ht="48.75" customHeight="1" x14ac:dyDescent="0.2">
      <c r="A15" s="475"/>
      <c r="B15" s="472" t="s">
        <v>48</v>
      </c>
      <c r="C15" s="473"/>
      <c r="D15" s="474"/>
    </row>
    <row r="16" spans="1:6" ht="21.2" customHeight="1" x14ac:dyDescent="0.2">
      <c r="A16" s="46"/>
      <c r="B16" s="484" t="s">
        <v>19</v>
      </c>
      <c r="C16" s="370"/>
      <c r="D16" s="485"/>
    </row>
    <row r="17" spans="1:4" ht="45.75" customHeight="1" x14ac:dyDescent="0.2">
      <c r="A17" s="46"/>
      <c r="B17" s="159" t="s">
        <v>50</v>
      </c>
      <c r="C17" s="464" t="s">
        <v>195</v>
      </c>
      <c r="D17" s="465"/>
    </row>
    <row r="18" spans="1:4" ht="48.75" customHeight="1" x14ac:dyDescent="0.2">
      <c r="A18" s="46"/>
      <c r="B18" s="466" t="s">
        <v>185</v>
      </c>
      <c r="C18" s="467"/>
      <c r="D18" s="468"/>
    </row>
    <row r="19" spans="1:4" ht="21.2" customHeight="1" thickBot="1" x14ac:dyDescent="0.25">
      <c r="A19" s="47"/>
      <c r="B19" s="481" t="s">
        <v>161</v>
      </c>
      <c r="C19" s="482"/>
      <c r="D19" s="483"/>
    </row>
    <row r="20" spans="1:4" ht="12.75" customHeight="1" thickBot="1" x14ac:dyDescent="0.25">
      <c r="A20" s="55"/>
      <c r="B20" s="48"/>
      <c r="C20" s="48"/>
      <c r="D20" s="48"/>
    </row>
    <row r="21" spans="1:4" ht="23.45" customHeight="1" thickBot="1" x14ac:dyDescent="0.25">
      <c r="A21" s="469" t="s">
        <v>21</v>
      </c>
      <c r="B21" s="470"/>
      <c r="C21" s="470"/>
      <c r="D21" s="471"/>
    </row>
    <row r="22" spans="1:4" ht="21.2" customHeight="1" x14ac:dyDescent="0.2">
      <c r="A22" s="45"/>
      <c r="B22" s="490" t="s">
        <v>17</v>
      </c>
      <c r="C22" s="490"/>
      <c r="D22" s="491"/>
    </row>
    <row r="23" spans="1:4" ht="45.75" customHeight="1" x14ac:dyDescent="0.2">
      <c r="A23" s="46"/>
      <c r="B23" s="162" t="s">
        <v>175</v>
      </c>
      <c r="C23" s="464"/>
      <c r="D23" s="465"/>
    </row>
    <row r="24" spans="1:4" ht="48.75" customHeight="1" x14ac:dyDescent="0.2">
      <c r="A24" s="475"/>
      <c r="B24" s="467" t="s">
        <v>47</v>
      </c>
      <c r="C24" s="467"/>
      <c r="D24" s="468"/>
    </row>
    <row r="25" spans="1:4" ht="48.75" customHeight="1" x14ac:dyDescent="0.2">
      <c r="A25" s="496"/>
      <c r="B25" s="472" t="s">
        <v>48</v>
      </c>
      <c r="C25" s="473"/>
      <c r="D25" s="474"/>
    </row>
    <row r="26" spans="1:4" ht="21.2" customHeight="1" x14ac:dyDescent="0.2">
      <c r="A26" s="46"/>
      <c r="B26" s="486" t="s">
        <v>19</v>
      </c>
      <c r="C26" s="487"/>
      <c r="D26" s="488"/>
    </row>
    <row r="27" spans="1:4" ht="50.25" customHeight="1" x14ac:dyDescent="0.2">
      <c r="A27" s="46"/>
      <c r="B27" s="163" t="s">
        <v>175</v>
      </c>
      <c r="C27" s="497" t="s">
        <v>213</v>
      </c>
      <c r="D27" s="498"/>
    </row>
    <row r="28" spans="1:4" ht="48.75" customHeight="1" x14ac:dyDescent="0.2">
      <c r="A28" s="46"/>
      <c r="B28" s="499" t="s">
        <v>214</v>
      </c>
      <c r="C28" s="479"/>
      <c r="D28" s="480"/>
    </row>
    <row r="29" spans="1:4" ht="21.2" customHeight="1" thickBot="1" x14ac:dyDescent="0.25">
      <c r="A29" s="47"/>
      <c r="B29" s="481" t="s">
        <v>161</v>
      </c>
      <c r="C29" s="482"/>
      <c r="D29" s="483"/>
    </row>
    <row r="30" spans="1:4" ht="15" customHeight="1" thickBot="1" x14ac:dyDescent="0.25">
      <c r="A30" s="500"/>
      <c r="B30" s="501"/>
      <c r="C30" s="501"/>
      <c r="D30" s="502"/>
    </row>
    <row r="31" spans="1:4" ht="21.75" customHeight="1" x14ac:dyDescent="0.2">
      <c r="A31" s="493" t="s">
        <v>54</v>
      </c>
      <c r="B31" s="494"/>
      <c r="C31" s="494"/>
      <c r="D31" s="495"/>
    </row>
    <row r="32" spans="1:4" ht="35.450000000000003" customHeight="1" x14ac:dyDescent="0.2">
      <c r="A32" s="377" t="s">
        <v>14</v>
      </c>
      <c r="B32" s="378"/>
      <c r="C32" s="378"/>
      <c r="D32" s="170" t="s">
        <v>64</v>
      </c>
    </row>
    <row r="33" spans="1:4" ht="77.45" customHeight="1" x14ac:dyDescent="0.2">
      <c r="A33" s="492" t="s">
        <v>16</v>
      </c>
      <c r="B33" s="479"/>
      <c r="C33" s="479"/>
      <c r="D33" s="480"/>
    </row>
  </sheetData>
  <sheetProtection password="C724" sheet="1" objects="1" scenarios="1" formatCells="0" formatColumns="0" formatRows="0" insertRows="0" insertHyperlinks="0" sort="0"/>
  <mergeCells count="33">
    <mergeCell ref="A32:C32"/>
    <mergeCell ref="B12:D12"/>
    <mergeCell ref="B10:D10"/>
    <mergeCell ref="C13:D13"/>
    <mergeCell ref="A33:D33"/>
    <mergeCell ref="A31:D31"/>
    <mergeCell ref="B18:D18"/>
    <mergeCell ref="A21:D21"/>
    <mergeCell ref="B24:D24"/>
    <mergeCell ref="C23:D23"/>
    <mergeCell ref="A24:A25"/>
    <mergeCell ref="C27:D27"/>
    <mergeCell ref="B25:D25"/>
    <mergeCell ref="B28:D28"/>
    <mergeCell ref="A30:D30"/>
    <mergeCell ref="B22:D22"/>
    <mergeCell ref="B29:D29"/>
    <mergeCell ref="B16:D16"/>
    <mergeCell ref="B19:D19"/>
    <mergeCell ref="C17:D17"/>
    <mergeCell ref="B26:D26"/>
    <mergeCell ref="A1:D1"/>
    <mergeCell ref="B5:D5"/>
    <mergeCell ref="B6:D6"/>
    <mergeCell ref="A5:A6"/>
    <mergeCell ref="C4:D4"/>
    <mergeCell ref="C8:D8"/>
    <mergeCell ref="B9:D9"/>
    <mergeCell ref="A2:D2"/>
    <mergeCell ref="B14:D14"/>
    <mergeCell ref="A14:A15"/>
    <mergeCell ref="A11:D11"/>
    <mergeCell ref="B15:D15"/>
  </mergeCells>
  <phoneticPr fontId="19" type="noConversion"/>
  <conditionalFormatting sqref="A1:D33">
    <cfRule type="containsText" dxfId="15" priority="3" operator="containsText" text="Az intézkedés mely eleme okozza az adminisztratív terhek csökkenését (max. 8 mondat)">
      <formula>NOT(ISERROR(SEARCH("Az intézkedés mely eleme okozza az adminisztratív terhek csökkenését (max. 8 mondat)",A1)))</formula>
    </cfRule>
    <cfRule type="containsText" dxfId="14" priority="4" operator="containsText" text="Az adminisztratív terhek növekedését elkerülhetetlenné tevő szempontok felsorolása. (max. 8 mondat)">
      <formula>NOT(ISERROR(SEARCH("Az adminisztratív terhek növekedését elkerülhetetlenné tevő szempontok felsorolása. (max. 8 mondat)",A1)))</formula>
    </cfRule>
    <cfRule type="containsText" dxfId="13" priority="5" operator="containsText" text="Az intézkedés mely eleme okozza az adminisztratív terhek növekedését? (max. 8 mondat)">
      <formula>NOT(ISERROR(SEARCH("Az intézkedés mely eleme okozza az adminisztratív terhek növekedését? (max. 8 mondat)",A1)))</formula>
    </cfRule>
  </conditionalFormatting>
  <conditionalFormatting sqref="A33:D33">
    <cfRule type="containsText" dxfId="12" priority="1" operator="containsText" text="A kötelezettségek, többletfeladatok rövid kifejtése">
      <formula>NOT(ISERROR(SEARCH("A kötelezettségek, többletfeladatok rövid kifejtése",A33)))</formula>
    </cfRule>
    <cfRule type="expression" dxfId="11" priority="2">
      <formula>EXACT(D32,"nem változik érdemben")</formula>
    </cfRule>
  </conditionalFormatting>
  <dataValidations count="1">
    <dataValidation type="list" allowBlank="1" showInputMessage="1" showErrorMessage="1" sqref="D32">
      <formula1>igazgatas</formula1>
    </dataValidation>
  </dataValidations>
  <printOptions horizontalCentered="1"/>
  <pageMargins left="0.74803149606299213" right="0.74803149606299213" top="0.98425196850393704" bottom="0.98425196850393704" header="0.51181102362204722" footer="0.51181102362204722"/>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1057275</xdr:colOff>
                    <xdr:row>2</xdr:row>
                    <xdr:rowOff>9525</xdr:rowOff>
                  </from>
                  <to>
                    <xdr:col>0</xdr:col>
                    <xdr:colOff>1352550</xdr:colOff>
                    <xdr:row>2</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1057275</xdr:colOff>
                    <xdr:row>6</xdr:row>
                    <xdr:rowOff>9525</xdr:rowOff>
                  </from>
                  <to>
                    <xdr:col>0</xdr:col>
                    <xdr:colOff>1352550</xdr:colOff>
                    <xdr:row>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1057275</xdr:colOff>
                    <xdr:row>21</xdr:row>
                    <xdr:rowOff>9525</xdr:rowOff>
                  </from>
                  <to>
                    <xdr:col>0</xdr:col>
                    <xdr:colOff>1352550</xdr:colOff>
                    <xdr:row>21</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1057275</xdr:colOff>
                    <xdr:row>25</xdr:row>
                    <xdr:rowOff>9525</xdr:rowOff>
                  </from>
                  <to>
                    <xdr:col>0</xdr:col>
                    <xdr:colOff>1352550</xdr:colOff>
                    <xdr:row>26</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1057275</xdr:colOff>
                    <xdr:row>11</xdr:row>
                    <xdr:rowOff>9525</xdr:rowOff>
                  </from>
                  <to>
                    <xdr:col>0</xdr:col>
                    <xdr:colOff>1352550</xdr:colOff>
                    <xdr:row>11</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1057275</xdr:colOff>
                    <xdr:row>15</xdr:row>
                    <xdr:rowOff>9525</xdr:rowOff>
                  </from>
                  <to>
                    <xdr:col>0</xdr:col>
                    <xdr:colOff>1352550</xdr:colOff>
                    <xdr:row>16</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1057275</xdr:colOff>
                    <xdr:row>28</xdr:row>
                    <xdr:rowOff>9525</xdr:rowOff>
                  </from>
                  <to>
                    <xdr:col>0</xdr:col>
                    <xdr:colOff>1352550</xdr:colOff>
                    <xdr:row>29</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1057275</xdr:colOff>
                    <xdr:row>18</xdr:row>
                    <xdr:rowOff>9525</xdr:rowOff>
                  </from>
                  <to>
                    <xdr:col>0</xdr:col>
                    <xdr:colOff>1352550</xdr:colOff>
                    <xdr:row>19</xdr:row>
                    <xdr:rowOff>0</xdr:rowOff>
                  </to>
                </anchor>
              </controlPr>
            </control>
          </mc:Choice>
        </mc:AlternateContent>
        <mc:AlternateContent xmlns:mc="http://schemas.openxmlformats.org/markup-compatibility/2006">
          <mc:Choice Requires="x14">
            <control shapeId="9225" r:id="rId12" name="Check Box 4105">
              <controlPr defaultSize="0" autoFill="0" autoLine="0" autoPict="0">
                <anchor moveWithCells="1">
                  <from>
                    <xdr:col>0</xdr:col>
                    <xdr:colOff>1057275</xdr:colOff>
                    <xdr:row>9</xdr:row>
                    <xdr:rowOff>9525</xdr:rowOff>
                  </from>
                  <to>
                    <xdr:col>0</xdr:col>
                    <xdr:colOff>1352550</xdr:colOff>
                    <xdr:row>10</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pageSetUpPr fitToPage="1"/>
  </sheetPr>
  <dimension ref="A1:F24"/>
  <sheetViews>
    <sheetView showGridLines="0" zoomScaleSheetLayoutView="100" zoomScalePageLayoutView="55" workbookViewId="0">
      <selection activeCell="B33" sqref="B33"/>
    </sheetView>
  </sheetViews>
  <sheetFormatPr defaultRowHeight="12.75" x14ac:dyDescent="0.2"/>
  <cols>
    <col min="1" max="6" width="22.7109375" customWidth="1"/>
    <col min="7" max="7" width="15.7109375" customWidth="1"/>
  </cols>
  <sheetData>
    <row r="1" spans="1:6" ht="22.7" customHeight="1" x14ac:dyDescent="0.2">
      <c r="A1" s="503" t="s">
        <v>142</v>
      </c>
      <c r="B1" s="504"/>
      <c r="C1" s="504"/>
      <c r="D1" s="504"/>
      <c r="E1" s="504"/>
      <c r="F1" s="505"/>
    </row>
    <row r="2" spans="1:6" ht="18" x14ac:dyDescent="0.2">
      <c r="A2" s="537" t="s">
        <v>164</v>
      </c>
      <c r="B2" s="538"/>
      <c r="C2" s="538"/>
      <c r="D2" s="538"/>
      <c r="E2" s="538"/>
      <c r="F2" s="539"/>
    </row>
    <row r="3" spans="1:6" ht="21.2" customHeight="1" x14ac:dyDescent="0.2">
      <c r="A3" s="557" t="s">
        <v>165</v>
      </c>
      <c r="B3" s="558"/>
      <c r="C3" s="558"/>
      <c r="D3" s="379" t="s">
        <v>28</v>
      </c>
      <c r="E3" s="379"/>
      <c r="F3" s="385"/>
    </row>
    <row r="4" spans="1:6" ht="18" customHeight="1" x14ac:dyDescent="0.2">
      <c r="A4" s="559" t="s">
        <v>160</v>
      </c>
      <c r="B4" s="560"/>
      <c r="C4" s="560"/>
      <c r="D4" s="560"/>
      <c r="E4" s="560"/>
      <c r="F4" s="561"/>
    </row>
    <row r="5" spans="1:6" ht="56.45" customHeight="1" x14ac:dyDescent="0.2">
      <c r="A5" s="53" t="s">
        <v>155</v>
      </c>
      <c r="B5" s="49" t="s">
        <v>150</v>
      </c>
      <c r="C5" s="49" t="s">
        <v>162</v>
      </c>
      <c r="D5" s="49" t="s">
        <v>151</v>
      </c>
      <c r="E5" s="49" t="s">
        <v>152</v>
      </c>
      <c r="F5" s="54" t="s">
        <v>153</v>
      </c>
    </row>
    <row r="6" spans="1:6" ht="40.700000000000003" customHeight="1" x14ac:dyDescent="0.2">
      <c r="A6" s="53" t="s">
        <v>156</v>
      </c>
      <c r="B6" s="49" t="s">
        <v>157</v>
      </c>
      <c r="C6" s="49" t="s">
        <v>158</v>
      </c>
      <c r="D6" s="49" t="s">
        <v>159</v>
      </c>
      <c r="E6" s="49" t="s">
        <v>154</v>
      </c>
      <c r="F6" s="164"/>
    </row>
    <row r="7" spans="1:6" ht="148.69999999999999" customHeight="1" x14ac:dyDescent="0.2">
      <c r="A7" s="531" t="s">
        <v>215</v>
      </c>
      <c r="B7" s="532"/>
      <c r="C7" s="532"/>
      <c r="D7" s="532"/>
      <c r="E7" s="532"/>
      <c r="F7" s="533"/>
    </row>
    <row r="8" spans="1:6" ht="18.75" customHeight="1" x14ac:dyDescent="0.2">
      <c r="A8" s="528" t="s">
        <v>88</v>
      </c>
      <c r="B8" s="529"/>
      <c r="C8" s="529"/>
      <c r="D8" s="529"/>
      <c r="E8" s="529"/>
      <c r="F8" s="530"/>
    </row>
    <row r="9" spans="1:6" ht="33" customHeight="1" x14ac:dyDescent="0.2">
      <c r="A9" s="522" t="s">
        <v>122</v>
      </c>
      <c r="B9" s="527"/>
      <c r="C9" s="523"/>
      <c r="D9" s="379" t="s">
        <v>28</v>
      </c>
      <c r="E9" s="379"/>
      <c r="F9" s="385"/>
    </row>
    <row r="10" spans="1:6" ht="57.2" customHeight="1" x14ac:dyDescent="0.2">
      <c r="A10" s="531" t="s">
        <v>194</v>
      </c>
      <c r="B10" s="532"/>
      <c r="C10" s="532"/>
      <c r="D10" s="532"/>
      <c r="E10" s="532"/>
      <c r="F10" s="533"/>
    </row>
    <row r="11" spans="1:6" ht="20.25" customHeight="1" x14ac:dyDescent="0.2">
      <c r="A11" s="507" t="s">
        <v>56</v>
      </c>
      <c r="B11" s="508"/>
      <c r="C11" s="509"/>
      <c r="D11" s="383" t="s">
        <v>28</v>
      </c>
      <c r="E11" s="510"/>
      <c r="F11" s="511"/>
    </row>
    <row r="12" spans="1:6" ht="273.75" customHeight="1" thickBot="1" x14ac:dyDescent="0.25">
      <c r="A12" s="534" t="s">
        <v>216</v>
      </c>
      <c r="B12" s="535"/>
      <c r="C12" s="535"/>
      <c r="D12" s="535"/>
      <c r="E12" s="535"/>
      <c r="F12" s="536"/>
    </row>
    <row r="13" spans="1:6" ht="15" customHeight="1" thickBot="1" x14ac:dyDescent="0.25">
      <c r="A13" s="506"/>
      <c r="B13" s="506"/>
      <c r="C13" s="506"/>
      <c r="D13" s="506"/>
      <c r="E13" s="506"/>
      <c r="F13" s="506"/>
    </row>
    <row r="14" spans="1:6" ht="23.45" customHeight="1" thickBot="1" x14ac:dyDescent="0.25">
      <c r="A14" s="515" t="s">
        <v>128</v>
      </c>
      <c r="B14" s="516"/>
      <c r="C14" s="516"/>
      <c r="D14" s="516"/>
      <c r="E14" s="516"/>
      <c r="F14" s="517"/>
    </row>
    <row r="15" spans="1:6" ht="20.25" customHeight="1" x14ac:dyDescent="0.2">
      <c r="A15" s="518" t="s">
        <v>176</v>
      </c>
      <c r="B15" s="519"/>
      <c r="C15" s="519"/>
      <c r="D15" s="165" t="s">
        <v>28</v>
      </c>
      <c r="E15" s="520">
        <v>43605</v>
      </c>
      <c r="F15" s="521"/>
    </row>
    <row r="16" spans="1:6" ht="64.150000000000006" customHeight="1" x14ac:dyDescent="0.2">
      <c r="A16" s="522" t="s">
        <v>58</v>
      </c>
      <c r="B16" s="523"/>
      <c r="C16" s="524" t="s">
        <v>196</v>
      </c>
      <c r="D16" s="525"/>
      <c r="E16" s="525"/>
      <c r="F16" s="526"/>
    </row>
    <row r="17" spans="1:6" ht="78" customHeight="1" thickBot="1" x14ac:dyDescent="0.25">
      <c r="A17" s="534" t="s">
        <v>59</v>
      </c>
      <c r="B17" s="535"/>
      <c r="C17" s="535"/>
      <c r="D17" s="535"/>
      <c r="E17" s="535"/>
      <c r="F17" s="536"/>
    </row>
    <row r="18" spans="1:6" ht="18.75" customHeight="1" thickBot="1" x14ac:dyDescent="0.25">
      <c r="A18" s="512"/>
      <c r="B18" s="513"/>
      <c r="C18" s="513"/>
      <c r="D18" s="513"/>
      <c r="E18" s="513"/>
      <c r="F18" s="514"/>
    </row>
    <row r="19" spans="1:6" ht="31.9" customHeight="1" thickBot="1" x14ac:dyDescent="0.25">
      <c r="A19" s="542" t="s">
        <v>138</v>
      </c>
      <c r="B19" s="543"/>
      <c r="C19" s="543"/>
      <c r="D19" s="543"/>
      <c r="E19" s="543"/>
      <c r="F19" s="544"/>
    </row>
    <row r="20" spans="1:6" ht="15" customHeight="1" x14ac:dyDescent="0.2">
      <c r="A20" s="545" t="s">
        <v>30</v>
      </c>
      <c r="B20" s="547" t="s">
        <v>31</v>
      </c>
      <c r="C20" s="547"/>
      <c r="D20" s="550" t="s">
        <v>60</v>
      </c>
      <c r="E20" s="551"/>
      <c r="F20" s="552"/>
    </row>
    <row r="21" spans="1:6" ht="30.75" customHeight="1" x14ac:dyDescent="0.25">
      <c r="A21" s="546"/>
      <c r="B21" s="548" t="s">
        <v>203</v>
      </c>
      <c r="C21" s="549"/>
      <c r="D21" s="553" t="s">
        <v>180</v>
      </c>
      <c r="E21" s="554"/>
      <c r="F21" s="555"/>
    </row>
    <row r="22" spans="1:6" ht="32.25" customHeight="1" x14ac:dyDescent="0.25">
      <c r="A22" s="546"/>
      <c r="B22" s="564"/>
      <c r="C22" s="564"/>
      <c r="D22" s="553"/>
      <c r="E22" s="554"/>
      <c r="F22" s="555"/>
    </row>
    <row r="23" spans="1:6" ht="37.700000000000003" customHeight="1" x14ac:dyDescent="0.2">
      <c r="A23" s="166" t="s">
        <v>61</v>
      </c>
      <c r="B23" s="564" t="s">
        <v>197</v>
      </c>
      <c r="C23" s="564"/>
      <c r="D23" s="564"/>
      <c r="E23" s="562" t="s">
        <v>62</v>
      </c>
      <c r="F23" s="563"/>
    </row>
    <row r="24" spans="1:6" ht="41.45" customHeight="1" thickBot="1" x14ac:dyDescent="0.25">
      <c r="A24" s="167" t="s">
        <v>32</v>
      </c>
      <c r="B24" s="556" t="s">
        <v>220</v>
      </c>
      <c r="C24" s="556"/>
      <c r="D24" s="556"/>
      <c r="E24" s="540" t="s">
        <v>62</v>
      </c>
      <c r="F24" s="541"/>
    </row>
  </sheetData>
  <sheetProtection password="C724" sheet="1" objects="1" scenarios="1" formatCells="0" formatColumns="0" formatRows="0" insertRows="0" insertHyperlinks="0" sort="0"/>
  <mergeCells count="33">
    <mergeCell ref="A3:C3"/>
    <mergeCell ref="D3:F3"/>
    <mergeCell ref="A7:F7"/>
    <mergeCell ref="A4:F4"/>
    <mergeCell ref="E23:F23"/>
    <mergeCell ref="B22:C22"/>
    <mergeCell ref="D22:F22"/>
    <mergeCell ref="B23:D23"/>
    <mergeCell ref="E24:F24"/>
    <mergeCell ref="A17:F17"/>
    <mergeCell ref="A19:F19"/>
    <mergeCell ref="A20:A22"/>
    <mergeCell ref="B20:C20"/>
    <mergeCell ref="B21:C21"/>
    <mergeCell ref="D20:F20"/>
    <mergeCell ref="D21:F21"/>
    <mergeCell ref="B24:D24"/>
    <mergeCell ref="A1:F1"/>
    <mergeCell ref="A13:F13"/>
    <mergeCell ref="A11:C11"/>
    <mergeCell ref="D11:F11"/>
    <mergeCell ref="A18:F18"/>
    <mergeCell ref="A14:F14"/>
    <mergeCell ref="A15:C15"/>
    <mergeCell ref="E15:F15"/>
    <mergeCell ref="A16:B16"/>
    <mergeCell ref="C16:F16"/>
    <mergeCell ref="A9:C9"/>
    <mergeCell ref="A8:F8"/>
    <mergeCell ref="D9:F9"/>
    <mergeCell ref="A10:F10"/>
    <mergeCell ref="A12:F12"/>
    <mergeCell ref="A2:F2"/>
  </mergeCells>
  <phoneticPr fontId="19" type="noConversion"/>
  <conditionalFormatting sqref="A7:F7">
    <cfRule type="expression" dxfId="10" priority="12">
      <formula>EXACT(D3,"nem")</formula>
    </cfRule>
    <cfRule type="containsText" dxfId="9" priority="13" operator="containsText" text="Kérjük röviden, lényegre törően mutassa be az adott intézkedés egészséghatásait! ">
      <formula>NOT(ISERROR(SEARCH("Kérjük röviden, lényegre törően mutassa be az adott intézkedés egészséghatásait! ",A7)))</formula>
    </cfRule>
  </conditionalFormatting>
  <conditionalFormatting sqref="A17:F17">
    <cfRule type="expression" dxfId="8" priority="10">
      <formula>EXACT(D15,"igen ")</formula>
    </cfRule>
    <cfRule type="containsText" dxfId="7" priority="11" operator="containsText" text="Amennyiben nem, röviden, lényegre törően indokolja. (max. 8 mondat)">
      <formula>NOT(ISERROR(SEARCH("Amennyiben nem, röviden, lényegre törően indokolja. (max. 8 mondat)",A17)))</formula>
    </cfRule>
  </conditionalFormatting>
  <conditionalFormatting sqref="A12:F12">
    <cfRule type="expression" dxfId="6" priority="8">
      <formula>EXACT(D11,"nem")</formula>
    </cfRule>
    <cfRule type="containsText" dxfId="5" priority="9" operator="containsText" text="Kérjük mutassa be az intézkedés további hatásainak egyes elemeit!">
      <formula>NOT(ISERROR(SEARCH("Kérjük mutassa be az intézkedés további hatásainak egyes elemeit!",A12)))</formula>
    </cfRule>
  </conditionalFormatting>
  <conditionalFormatting sqref="A10:F10">
    <cfRule type="expression" dxfId="4" priority="4">
      <formula>EXACT(D9,"nem")</formula>
    </cfRule>
    <cfRule type="containsText" dxfId="3" priority="7" operator="containsText" text="Kérjük mutassa be az intézkedés környezeti és természeti hatásait!">
      <formula>NOT(ISERROR(SEARCH("Kérjük mutassa be az intézkedés környezeti és természeti hatásait!",A10)))</formula>
    </cfRule>
  </conditionalFormatting>
  <conditionalFormatting sqref="A16:F16">
    <cfRule type="expression" dxfId="2" priority="3">
      <formula>EXACT($D$15,"nem")</formula>
    </cfRule>
  </conditionalFormatting>
  <conditionalFormatting sqref="E15:F15">
    <cfRule type="expression" dxfId="1" priority="1">
      <formula>EXACT(D15,"nem")</formula>
    </cfRule>
    <cfRule type="expression" dxfId="0" priority="2">
      <formula>EXACT(D15,"nem")</formula>
    </cfRule>
  </conditionalFormatting>
  <dataValidations count="2">
    <dataValidation type="list" allowBlank="1" showInputMessage="1" showErrorMessage="1" sqref="D11 D9 D15 D3">
      <formula1>lista</formula1>
    </dataValidation>
    <dataValidation type="date" allowBlank="1" showInputMessage="1" showErrorMessage="1" sqref="E15">
      <formula1>40233</formula1>
      <formula2>73051</formula2>
    </dataValidation>
  </dataValidations>
  <hyperlinks>
    <hyperlink ref="D21" r:id="rId1"/>
  </hyperlinks>
  <printOptions horizontalCentered="1"/>
  <pageMargins left="0.74803149606299213" right="0.74803149606299213" top="0.98425196850393704" bottom="0.98425196850393704" header="0.51181102362204722" footer="0.51181102362204722"/>
  <pageSetup paperSize="9" scale="64" orientation="portrait"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5122" r:id="rId5" name="Check Box 2">
              <controlPr defaultSize="0" autoFill="0" autoLine="0" autoPict="0">
                <anchor moveWithCells="1">
                  <from>
                    <xdr:col>4</xdr:col>
                    <xdr:colOff>66675</xdr:colOff>
                    <xdr:row>4</xdr:row>
                    <xdr:rowOff>142875</xdr:rowOff>
                  </from>
                  <to>
                    <xdr:col>4</xdr:col>
                    <xdr:colOff>371475</xdr:colOff>
                    <xdr:row>4</xdr:row>
                    <xdr:rowOff>361950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4</xdr:col>
                    <xdr:colOff>1438275</xdr:colOff>
                    <xdr:row>4</xdr:row>
                    <xdr:rowOff>152400</xdr:rowOff>
                  </from>
                  <to>
                    <xdr:col>5</xdr:col>
                    <xdr:colOff>228600</xdr:colOff>
                    <xdr:row>4</xdr:row>
                    <xdr:rowOff>371475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3</xdr:col>
                    <xdr:colOff>161925</xdr:colOff>
                    <xdr:row>4</xdr:row>
                    <xdr:rowOff>133350</xdr:rowOff>
                  </from>
                  <to>
                    <xdr:col>3</xdr:col>
                    <xdr:colOff>466725</xdr:colOff>
                    <xdr:row>4</xdr:row>
                    <xdr:rowOff>352425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xdr:col>
                    <xdr:colOff>1485900</xdr:colOff>
                    <xdr:row>4</xdr:row>
                    <xdr:rowOff>133350</xdr:rowOff>
                  </from>
                  <to>
                    <xdr:col>2</xdr:col>
                    <xdr:colOff>276225</xdr:colOff>
                    <xdr:row>4</xdr:row>
                    <xdr:rowOff>352425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0</xdr:col>
                    <xdr:colOff>0</xdr:colOff>
                    <xdr:row>4</xdr:row>
                    <xdr:rowOff>123825</xdr:rowOff>
                  </from>
                  <to>
                    <xdr:col>0</xdr:col>
                    <xdr:colOff>304800</xdr:colOff>
                    <xdr:row>4</xdr:row>
                    <xdr:rowOff>342900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xdr:col>
                    <xdr:colOff>95250</xdr:colOff>
                    <xdr:row>4</xdr:row>
                    <xdr:rowOff>142875</xdr:rowOff>
                  </from>
                  <to>
                    <xdr:col>1</xdr:col>
                    <xdr:colOff>400050</xdr:colOff>
                    <xdr:row>4</xdr:row>
                    <xdr:rowOff>361950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4</xdr:col>
                    <xdr:colOff>76200</xdr:colOff>
                    <xdr:row>5</xdr:row>
                    <xdr:rowOff>57150</xdr:rowOff>
                  </from>
                  <to>
                    <xdr:col>4</xdr:col>
                    <xdr:colOff>381000</xdr:colOff>
                    <xdr:row>5</xdr:row>
                    <xdr:rowOff>276225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0</xdr:col>
                    <xdr:colOff>0</xdr:colOff>
                    <xdr:row>5</xdr:row>
                    <xdr:rowOff>19050</xdr:rowOff>
                  </from>
                  <to>
                    <xdr:col>0</xdr:col>
                    <xdr:colOff>304800</xdr:colOff>
                    <xdr:row>5</xdr:row>
                    <xdr:rowOff>238125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xdr:col>
                    <xdr:colOff>95250</xdr:colOff>
                    <xdr:row>5</xdr:row>
                    <xdr:rowOff>9525</xdr:rowOff>
                  </from>
                  <to>
                    <xdr:col>1</xdr:col>
                    <xdr:colOff>400050</xdr:colOff>
                    <xdr:row>5</xdr:row>
                    <xdr:rowOff>228600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xdr:col>
                    <xdr:colOff>1495425</xdr:colOff>
                    <xdr:row>5</xdr:row>
                    <xdr:rowOff>19050</xdr:rowOff>
                  </from>
                  <to>
                    <xdr:col>2</xdr:col>
                    <xdr:colOff>285750</xdr:colOff>
                    <xdr:row>5</xdr:row>
                    <xdr:rowOff>238125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3</xdr:col>
                    <xdr:colOff>161925</xdr:colOff>
                    <xdr:row>5</xdr:row>
                    <xdr:rowOff>19050</xdr:rowOff>
                  </from>
                  <to>
                    <xdr:col>3</xdr:col>
                    <xdr:colOff>466725</xdr:colOff>
                    <xdr:row>5</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zoomScaleSheetLayoutView="120" workbookViewId="0">
      <selection activeCell="B6" sqref="B6"/>
    </sheetView>
  </sheetViews>
  <sheetFormatPr defaultColWidth="8.85546875" defaultRowHeight="12.75" x14ac:dyDescent="0.2"/>
  <cols>
    <col min="1" max="2" width="58.28515625" customWidth="1"/>
  </cols>
  <sheetData>
    <row r="1" spans="1:5" ht="36.75" customHeight="1" x14ac:dyDescent="0.2">
      <c r="A1" s="567" t="s">
        <v>144</v>
      </c>
      <c r="B1" s="568"/>
      <c r="C1" s="3"/>
      <c r="D1" s="3"/>
      <c r="E1" s="3"/>
    </row>
    <row r="2" spans="1:5" s="30" customFormat="1" ht="58.7" customHeight="1" x14ac:dyDescent="0.2">
      <c r="A2" s="50" t="s">
        <v>145</v>
      </c>
      <c r="B2" s="50" t="s">
        <v>146</v>
      </c>
      <c r="C2" s="3"/>
      <c r="D2" s="3"/>
      <c r="E2" s="3"/>
    </row>
    <row r="3" spans="1:5" ht="135.19999999999999" customHeight="1" thickBot="1" x14ac:dyDescent="0.25">
      <c r="A3" s="198" t="s">
        <v>217</v>
      </c>
      <c r="B3" s="94"/>
    </row>
    <row r="4" spans="1:5" s="30" customFormat="1" ht="45.2" customHeight="1" x14ac:dyDescent="0.2">
      <c r="A4" s="565" t="s">
        <v>147</v>
      </c>
      <c r="B4" s="566"/>
    </row>
    <row r="5" spans="1:5" ht="26.45" customHeight="1" x14ac:dyDescent="0.2">
      <c r="A5" s="52" t="s">
        <v>148</v>
      </c>
      <c r="B5" s="51" t="s">
        <v>149</v>
      </c>
    </row>
    <row r="6" spans="1:5" ht="132" customHeight="1" thickBot="1" x14ac:dyDescent="0.25">
      <c r="A6" s="195" t="s">
        <v>186</v>
      </c>
      <c r="B6" s="205" t="s">
        <v>218</v>
      </c>
    </row>
  </sheetData>
  <sheetProtection sheet="1" objects="1" scenarios="1" formatCells="0" formatColumns="0" formatRows="0" insertColumns="0" insertRows="0"/>
  <mergeCells count="2">
    <mergeCell ref="A4:B4"/>
    <mergeCell ref="A1:B1"/>
  </mergeCells>
  <pageMargins left="0.75" right="0.75" top="1" bottom="1" header="0.5" footer="0.5"/>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9"/>
  <dimension ref="A2:O40"/>
  <sheetViews>
    <sheetView workbookViewId="0">
      <selection activeCell="B4" sqref="B4"/>
    </sheetView>
  </sheetViews>
  <sheetFormatPr defaultColWidth="8.85546875" defaultRowHeight="12.75" x14ac:dyDescent="0.2"/>
  <cols>
    <col min="8" max="10" width="15.140625" bestFit="1" customWidth="1"/>
    <col min="11" max="11" width="13.42578125" bestFit="1" customWidth="1"/>
    <col min="12" max="12" width="16.42578125" bestFit="1" customWidth="1"/>
  </cols>
  <sheetData>
    <row r="2" spans="1:15" x14ac:dyDescent="0.2">
      <c r="A2" s="29"/>
      <c r="B2" s="29"/>
      <c r="C2" s="29"/>
      <c r="D2" s="29"/>
      <c r="E2" s="29"/>
      <c r="F2" s="29"/>
      <c r="G2" s="29"/>
      <c r="H2" s="29"/>
      <c r="I2" s="29"/>
      <c r="J2" s="29" t="s">
        <v>55</v>
      </c>
      <c r="K2" s="29"/>
      <c r="L2" s="29"/>
      <c r="M2" s="29"/>
      <c r="N2" s="29"/>
      <c r="O2" s="29"/>
    </row>
    <row r="3" spans="1:15" x14ac:dyDescent="0.2">
      <c r="A3" s="29"/>
      <c r="B3" s="29" t="s">
        <v>28</v>
      </c>
      <c r="C3" s="29"/>
      <c r="D3" s="29" t="s">
        <v>15</v>
      </c>
      <c r="E3" s="29" t="s">
        <v>15</v>
      </c>
      <c r="F3" s="29"/>
      <c r="G3" s="29" t="s">
        <v>63</v>
      </c>
      <c r="H3" s="29"/>
      <c r="I3" s="29"/>
      <c r="J3" s="29" t="s">
        <v>15</v>
      </c>
      <c r="K3" s="29"/>
      <c r="L3" s="29" t="s">
        <v>57</v>
      </c>
      <c r="M3" s="29"/>
      <c r="N3" s="29"/>
      <c r="O3" s="29"/>
    </row>
    <row r="4" spans="1:15" x14ac:dyDescent="0.2">
      <c r="A4" s="29"/>
      <c r="B4" s="29" t="s">
        <v>29</v>
      </c>
      <c r="C4" s="29"/>
      <c r="D4" s="29" t="s">
        <v>29</v>
      </c>
      <c r="E4" s="29" t="s">
        <v>29</v>
      </c>
      <c r="F4" s="29"/>
      <c r="G4" s="29" t="s">
        <v>64</v>
      </c>
      <c r="H4" s="29"/>
      <c r="I4" s="29"/>
      <c r="J4" s="29" t="s">
        <v>29</v>
      </c>
      <c r="K4" s="29"/>
      <c r="L4" s="29" t="s">
        <v>65</v>
      </c>
      <c r="M4" s="29"/>
      <c r="N4" s="29"/>
      <c r="O4" s="29"/>
    </row>
    <row r="5" spans="1:15" x14ac:dyDescent="0.2">
      <c r="A5" s="29"/>
      <c r="B5" s="29"/>
      <c r="C5" s="29"/>
      <c r="D5" s="29" t="s">
        <v>51</v>
      </c>
      <c r="E5" s="29" t="s">
        <v>13</v>
      </c>
      <c r="F5" s="29"/>
      <c r="G5" s="29" t="s">
        <v>15</v>
      </c>
      <c r="H5" s="29"/>
      <c r="I5" s="29"/>
      <c r="J5" s="29" t="s">
        <v>55</v>
      </c>
      <c r="K5" s="29"/>
      <c r="L5" s="29" t="s">
        <v>66</v>
      </c>
      <c r="M5" s="29"/>
      <c r="N5" s="29"/>
      <c r="O5" s="29"/>
    </row>
    <row r="6" spans="1:15" x14ac:dyDescent="0.2">
      <c r="A6" s="29"/>
      <c r="B6" s="29"/>
      <c r="C6" s="29"/>
      <c r="D6" s="29"/>
      <c r="E6" s="29"/>
      <c r="F6" s="29"/>
      <c r="G6" s="29"/>
      <c r="H6" s="29"/>
      <c r="I6" s="29"/>
      <c r="J6" s="29"/>
      <c r="K6" s="29"/>
      <c r="L6" s="29" t="s">
        <v>51</v>
      </c>
      <c r="M6" s="29"/>
      <c r="N6" s="29"/>
      <c r="O6" s="29"/>
    </row>
    <row r="7" spans="1:15" x14ac:dyDescent="0.2">
      <c r="A7" s="29"/>
      <c r="B7" s="29"/>
      <c r="C7" s="29"/>
      <c r="D7" s="29"/>
      <c r="E7" s="29"/>
      <c r="F7" s="29"/>
      <c r="G7" s="29"/>
      <c r="H7" s="29"/>
      <c r="I7" s="29"/>
      <c r="J7" s="29"/>
      <c r="K7" s="29"/>
      <c r="L7" s="29"/>
      <c r="M7" s="29"/>
      <c r="N7" s="29"/>
      <c r="O7" s="29"/>
    </row>
    <row r="8" spans="1:15" x14ac:dyDescent="0.2">
      <c r="A8" s="29"/>
      <c r="B8" s="29"/>
      <c r="C8" s="29"/>
      <c r="D8" s="29"/>
      <c r="E8" s="29"/>
      <c r="F8" s="29"/>
      <c r="G8" s="29"/>
      <c r="H8" s="29"/>
      <c r="I8" s="29"/>
      <c r="J8" s="29"/>
      <c r="K8" s="29"/>
      <c r="L8" s="29"/>
      <c r="M8" s="29"/>
      <c r="N8" s="29"/>
      <c r="O8" s="29"/>
    </row>
    <row r="9" spans="1:15" x14ac:dyDescent="0.2">
      <c r="A9" s="29" t="s">
        <v>67</v>
      </c>
      <c r="B9" s="29"/>
      <c r="C9" s="29"/>
      <c r="D9" s="29" t="s">
        <v>70</v>
      </c>
      <c r="E9" s="29"/>
      <c r="F9" s="29"/>
      <c r="G9" s="29"/>
      <c r="H9" s="29"/>
      <c r="I9" s="29"/>
      <c r="J9" s="29"/>
      <c r="K9" s="29"/>
      <c r="L9" s="29"/>
      <c r="M9" s="29"/>
      <c r="N9" s="29"/>
      <c r="O9" s="29"/>
    </row>
    <row r="10" spans="1:15" x14ac:dyDescent="0.2">
      <c r="A10" s="29">
        <v>1</v>
      </c>
      <c r="B10" s="29" t="b">
        <v>1</v>
      </c>
      <c r="C10" s="29"/>
      <c r="D10" s="29">
        <v>1</v>
      </c>
      <c r="E10" s="29" t="b">
        <v>1</v>
      </c>
      <c r="F10" s="29"/>
      <c r="G10" s="29"/>
      <c r="H10" s="29"/>
      <c r="I10" s="29"/>
      <c r="J10" s="29"/>
      <c r="K10" s="29"/>
      <c r="L10" s="29"/>
      <c r="M10" s="29"/>
      <c r="N10" s="29"/>
      <c r="O10" s="29"/>
    </row>
    <row r="11" spans="1:15" x14ac:dyDescent="0.2">
      <c r="A11" s="29">
        <v>2</v>
      </c>
      <c r="B11" s="29" t="b">
        <v>0</v>
      </c>
      <c r="C11" s="29"/>
      <c r="D11" s="29">
        <v>2</v>
      </c>
      <c r="E11" s="29" t="b">
        <v>0</v>
      </c>
      <c r="F11" s="29"/>
      <c r="G11" s="29"/>
      <c r="H11" s="29"/>
      <c r="I11" s="29"/>
      <c r="J11" s="29"/>
      <c r="K11" s="29"/>
      <c r="L11" s="29"/>
      <c r="M11" s="29"/>
      <c r="N11" s="29"/>
      <c r="O11" s="29"/>
    </row>
    <row r="12" spans="1:15" x14ac:dyDescent="0.2">
      <c r="A12" s="29">
        <v>3</v>
      </c>
      <c r="B12" s="29" t="b">
        <v>0</v>
      </c>
      <c r="C12" s="29"/>
      <c r="D12" s="29">
        <v>3</v>
      </c>
      <c r="E12" s="29" t="b">
        <v>1</v>
      </c>
      <c r="F12" s="29"/>
      <c r="G12" s="29"/>
      <c r="H12" s="29"/>
      <c r="I12" s="29"/>
      <c r="J12" s="29"/>
      <c r="K12" s="29"/>
      <c r="L12" s="29"/>
      <c r="M12" s="29"/>
      <c r="N12" s="29"/>
      <c r="O12" s="29"/>
    </row>
    <row r="13" spans="1:15" x14ac:dyDescent="0.2">
      <c r="A13" s="29">
        <v>4</v>
      </c>
      <c r="B13" s="29" t="b">
        <v>1</v>
      </c>
      <c r="C13" s="29"/>
      <c r="D13" s="29">
        <v>4</v>
      </c>
      <c r="E13" s="29" t="b">
        <v>0</v>
      </c>
      <c r="F13" s="29"/>
      <c r="G13" s="29"/>
      <c r="H13" s="29"/>
      <c r="I13" s="29"/>
      <c r="J13" s="29"/>
      <c r="K13" s="29"/>
      <c r="L13" s="29"/>
      <c r="M13" s="29"/>
      <c r="N13" s="29"/>
      <c r="O13" s="29"/>
    </row>
    <row r="14" spans="1:15" x14ac:dyDescent="0.2">
      <c r="A14" s="29">
        <v>5</v>
      </c>
      <c r="B14" s="29" t="b">
        <v>0</v>
      </c>
      <c r="C14" s="29"/>
      <c r="D14" s="29">
        <v>5</v>
      </c>
      <c r="E14" s="29" t="b">
        <v>1</v>
      </c>
      <c r="F14" s="29"/>
      <c r="G14" s="29"/>
      <c r="H14" s="29"/>
      <c r="I14" s="29"/>
      <c r="J14" s="29"/>
      <c r="K14" s="29"/>
      <c r="L14" s="29"/>
      <c r="M14" s="29"/>
      <c r="N14" s="29"/>
      <c r="O14" s="29"/>
    </row>
    <row r="15" spans="1:15" x14ac:dyDescent="0.2">
      <c r="A15" s="29">
        <v>6</v>
      </c>
      <c r="B15" s="29" t="b">
        <v>1</v>
      </c>
      <c r="C15" s="29"/>
      <c r="D15" s="29">
        <v>6</v>
      </c>
      <c r="E15" s="29" t="b">
        <v>0</v>
      </c>
      <c r="F15" s="29"/>
      <c r="G15" s="29"/>
      <c r="H15" s="29"/>
      <c r="I15" s="29"/>
      <c r="J15" s="29"/>
      <c r="K15" s="29"/>
      <c r="L15" s="29"/>
      <c r="M15" s="29"/>
      <c r="N15" s="29"/>
      <c r="O15" s="29"/>
    </row>
    <row r="16" spans="1:15" x14ac:dyDescent="0.2">
      <c r="A16" s="29"/>
      <c r="B16" s="29"/>
      <c r="C16" s="29"/>
      <c r="D16" s="29"/>
      <c r="E16" s="29"/>
      <c r="F16" s="29"/>
      <c r="G16" s="29"/>
      <c r="H16" s="29"/>
      <c r="I16" s="29"/>
      <c r="J16" s="29"/>
      <c r="K16" s="29"/>
      <c r="L16" s="29"/>
      <c r="M16" s="29"/>
      <c r="N16" s="29"/>
      <c r="O16" s="29"/>
    </row>
    <row r="17" spans="1:15" x14ac:dyDescent="0.2">
      <c r="A17" s="29"/>
      <c r="B17" s="29"/>
      <c r="C17" s="29"/>
      <c r="D17" s="29"/>
      <c r="E17" s="29"/>
      <c r="F17" s="29"/>
      <c r="G17" s="29"/>
      <c r="H17" s="29"/>
      <c r="I17" s="29"/>
      <c r="J17" s="29"/>
      <c r="K17" s="29"/>
      <c r="L17" s="29"/>
      <c r="M17" s="29"/>
      <c r="N17" s="29"/>
      <c r="O17" s="29"/>
    </row>
    <row r="18" spans="1:15" x14ac:dyDescent="0.2">
      <c r="A18" s="29"/>
      <c r="B18" s="29"/>
      <c r="C18" s="29"/>
      <c r="D18" s="29"/>
      <c r="E18" s="29"/>
      <c r="F18" s="29"/>
      <c r="G18" s="29"/>
      <c r="H18" s="29"/>
      <c r="I18" s="29"/>
      <c r="J18" s="29"/>
      <c r="K18" s="29"/>
      <c r="L18" s="29"/>
      <c r="M18" s="29"/>
      <c r="N18" s="29"/>
      <c r="O18" s="29"/>
    </row>
    <row r="19" spans="1:15" x14ac:dyDescent="0.2">
      <c r="A19" s="29"/>
      <c r="B19" s="29"/>
      <c r="C19" s="29"/>
      <c r="D19" s="29"/>
      <c r="E19" s="29"/>
      <c r="F19" s="29"/>
      <c r="G19" s="29"/>
      <c r="H19" s="29"/>
      <c r="I19" s="29"/>
      <c r="J19" s="29"/>
      <c r="K19" s="29"/>
      <c r="L19" s="29"/>
      <c r="M19" s="29"/>
      <c r="N19" s="29"/>
      <c r="O19" s="29"/>
    </row>
    <row r="20" spans="1:15" x14ac:dyDescent="0.2">
      <c r="A20" s="29"/>
      <c r="B20" s="29"/>
      <c r="C20" s="29"/>
      <c r="D20" s="29"/>
      <c r="E20" s="29"/>
      <c r="F20" s="29"/>
      <c r="G20" s="29"/>
      <c r="H20" s="29"/>
      <c r="I20" s="29"/>
      <c r="J20" s="29"/>
      <c r="K20" s="29"/>
      <c r="L20" s="29"/>
      <c r="M20" s="29"/>
      <c r="N20" s="29"/>
      <c r="O20" s="29"/>
    </row>
    <row r="21" spans="1:15" x14ac:dyDescent="0.2">
      <c r="A21" s="29" t="s">
        <v>117</v>
      </c>
      <c r="B21" s="29"/>
      <c r="C21" s="29"/>
      <c r="D21" s="29"/>
      <c r="E21" s="6" t="s">
        <v>166</v>
      </c>
      <c r="F21" s="29"/>
      <c r="G21" s="29"/>
      <c r="H21" s="6" t="s">
        <v>171</v>
      </c>
      <c r="I21" s="29"/>
      <c r="J21" s="29"/>
      <c r="K21" s="29"/>
      <c r="L21" s="29"/>
      <c r="M21" s="29"/>
    </row>
    <row r="22" spans="1:15" x14ac:dyDescent="0.2">
      <c r="A22" s="29" t="s">
        <v>114</v>
      </c>
      <c r="B22" s="29"/>
      <c r="C22" s="29"/>
      <c r="D22" s="29"/>
      <c r="E22" s="6" t="s">
        <v>167</v>
      </c>
      <c r="F22" s="29"/>
      <c r="G22" s="29"/>
      <c r="H22" s="6" t="s">
        <v>172</v>
      </c>
      <c r="I22" s="29"/>
      <c r="J22" s="29"/>
      <c r="K22" s="29"/>
      <c r="L22" s="29"/>
      <c r="M22" s="29"/>
      <c r="N22" s="29"/>
      <c r="O22" s="29"/>
    </row>
    <row r="23" spans="1:15" x14ac:dyDescent="0.2">
      <c r="A23" s="29" t="s">
        <v>115</v>
      </c>
      <c r="B23" s="29"/>
      <c r="C23" s="29"/>
      <c r="D23" s="29"/>
      <c r="E23" s="6" t="s">
        <v>168</v>
      </c>
      <c r="F23" s="29"/>
      <c r="G23" s="29"/>
      <c r="H23" s="6" t="s">
        <v>51</v>
      </c>
      <c r="I23" s="29"/>
      <c r="J23" s="29"/>
      <c r="K23" s="29"/>
      <c r="L23" s="29"/>
      <c r="M23" s="29"/>
      <c r="N23" s="29"/>
      <c r="O23" s="29"/>
    </row>
    <row r="24" spans="1:15" x14ac:dyDescent="0.2">
      <c r="A24" s="29" t="s">
        <v>116</v>
      </c>
      <c r="B24" s="29"/>
      <c r="C24" s="29"/>
      <c r="D24" s="29"/>
      <c r="E24" s="6" t="s">
        <v>169</v>
      </c>
      <c r="F24" s="29"/>
      <c r="G24" s="29"/>
      <c r="H24" s="29"/>
      <c r="I24" s="29"/>
      <c r="J24" s="29"/>
      <c r="K24" s="29"/>
      <c r="L24" s="29"/>
      <c r="M24" s="29"/>
      <c r="N24" s="29"/>
      <c r="O24" s="29"/>
    </row>
    <row r="25" spans="1:15" x14ac:dyDescent="0.2">
      <c r="A25" s="29"/>
      <c r="B25" s="29"/>
      <c r="C25" s="29"/>
      <c r="D25" s="29"/>
      <c r="E25" s="6" t="s">
        <v>170</v>
      </c>
      <c r="F25" s="29"/>
      <c r="G25" s="29"/>
      <c r="H25" s="29"/>
      <c r="I25" s="29"/>
      <c r="J25" s="29"/>
      <c r="K25" s="29"/>
      <c r="L25" s="29"/>
      <c r="M25" s="29"/>
      <c r="N25" s="29"/>
      <c r="O25" s="29"/>
    </row>
    <row r="26" spans="1:15" x14ac:dyDescent="0.2">
      <c r="A26" s="29" t="s">
        <v>114</v>
      </c>
      <c r="B26" s="29"/>
      <c r="C26" s="29"/>
      <c r="D26" s="29"/>
      <c r="E26" s="6" t="s">
        <v>82</v>
      </c>
      <c r="F26" s="29"/>
      <c r="G26" s="29"/>
      <c r="H26" s="29"/>
      <c r="I26" s="29"/>
      <c r="J26" s="29"/>
      <c r="K26" s="29"/>
      <c r="L26" s="29"/>
      <c r="M26" s="29"/>
      <c r="N26" s="29"/>
      <c r="O26" s="29"/>
    </row>
    <row r="27" spans="1:15" x14ac:dyDescent="0.2">
      <c r="A27" s="29"/>
      <c r="B27" s="29"/>
      <c r="C27" s="29"/>
      <c r="D27" s="29"/>
      <c r="E27" t="s">
        <v>82</v>
      </c>
      <c r="F27" s="29"/>
      <c r="G27" s="29"/>
      <c r="H27" s="29"/>
      <c r="I27" s="29"/>
      <c r="J27" s="29"/>
      <c r="K27" s="29"/>
      <c r="L27" s="29"/>
      <c r="M27" s="29"/>
      <c r="N27" s="29"/>
      <c r="O27" s="29"/>
    </row>
    <row r="28" spans="1:15" x14ac:dyDescent="0.2">
      <c r="A28" s="29"/>
      <c r="B28" s="29"/>
      <c r="C28" s="29"/>
      <c r="D28" s="29"/>
      <c r="E28" s="29"/>
      <c r="F28" s="29"/>
      <c r="G28" s="29"/>
      <c r="H28" s="29"/>
      <c r="I28" s="29"/>
      <c r="J28" s="29"/>
      <c r="K28" s="29"/>
      <c r="L28" s="29"/>
      <c r="M28" s="29"/>
      <c r="N28" s="29"/>
      <c r="O28" s="29"/>
    </row>
    <row r="29" spans="1:15" x14ac:dyDescent="0.2">
      <c r="A29" s="29"/>
      <c r="B29" s="29"/>
      <c r="C29" s="29"/>
      <c r="D29" s="29"/>
      <c r="E29" s="29"/>
      <c r="F29" s="29"/>
      <c r="G29" s="29"/>
      <c r="H29" s="29"/>
      <c r="I29" s="29"/>
      <c r="J29" s="29"/>
      <c r="K29" s="29"/>
      <c r="L29" s="29"/>
      <c r="M29" s="29"/>
      <c r="N29" s="29"/>
      <c r="O29" s="29"/>
    </row>
    <row r="30" spans="1:15" x14ac:dyDescent="0.2">
      <c r="A30" s="29"/>
      <c r="B30" s="29"/>
      <c r="C30" s="29"/>
      <c r="D30" s="29"/>
      <c r="E30" s="29"/>
      <c r="F30" s="29"/>
      <c r="G30" s="29"/>
      <c r="H30" s="29"/>
      <c r="I30" s="29"/>
      <c r="J30" s="29"/>
      <c r="K30" s="29"/>
      <c r="L30" s="29"/>
      <c r="M30" s="29"/>
      <c r="N30" s="29"/>
      <c r="O30" s="29"/>
    </row>
    <row r="31" spans="1:15" x14ac:dyDescent="0.2">
      <c r="A31" s="29"/>
      <c r="B31" s="29"/>
      <c r="C31" s="29"/>
      <c r="D31" s="29"/>
      <c r="E31" s="29"/>
      <c r="F31" s="29"/>
      <c r="G31" s="29"/>
      <c r="H31" s="29"/>
      <c r="I31" s="29"/>
      <c r="J31" s="29"/>
      <c r="K31" s="29"/>
      <c r="L31" s="29"/>
      <c r="M31" s="29"/>
      <c r="N31" s="29"/>
      <c r="O31" s="29"/>
    </row>
    <row r="32" spans="1:15" x14ac:dyDescent="0.2">
      <c r="A32" s="29"/>
      <c r="B32" s="29"/>
      <c r="C32" s="29"/>
      <c r="D32" s="29"/>
      <c r="E32" s="29"/>
      <c r="F32" s="29"/>
      <c r="G32" s="29"/>
      <c r="H32" s="29"/>
      <c r="I32" s="29"/>
      <c r="J32" s="29"/>
      <c r="K32" s="29"/>
      <c r="L32" s="29"/>
      <c r="M32" s="29"/>
      <c r="N32" s="29"/>
      <c r="O32" s="29"/>
    </row>
    <row r="33" spans="1:15" x14ac:dyDescent="0.2">
      <c r="A33" s="29"/>
      <c r="B33" s="29"/>
      <c r="C33" s="29"/>
      <c r="D33" s="29"/>
      <c r="E33" s="29"/>
      <c r="F33" s="29"/>
      <c r="G33" s="29"/>
      <c r="H33" s="29"/>
      <c r="I33" s="29"/>
      <c r="J33" s="29"/>
      <c r="K33" s="29"/>
      <c r="L33" s="29"/>
      <c r="M33" s="29"/>
      <c r="N33" s="29"/>
      <c r="O33" s="29"/>
    </row>
    <row r="34" spans="1:15" x14ac:dyDescent="0.2">
      <c r="A34" s="29"/>
      <c r="B34" s="29"/>
      <c r="C34" s="29"/>
      <c r="D34" s="29"/>
      <c r="E34" s="29"/>
      <c r="F34" s="29"/>
      <c r="G34" s="29"/>
      <c r="H34" s="29"/>
      <c r="I34" s="29"/>
      <c r="J34" s="29"/>
      <c r="K34" s="29"/>
      <c r="L34" s="29"/>
      <c r="M34" s="29"/>
      <c r="N34" s="29"/>
      <c r="O34" s="29"/>
    </row>
    <row r="35" spans="1:15" x14ac:dyDescent="0.2">
      <c r="A35" s="29"/>
      <c r="B35" s="29"/>
      <c r="C35" s="29"/>
      <c r="D35" s="29"/>
      <c r="E35" s="29"/>
      <c r="F35" s="29"/>
      <c r="G35" s="29"/>
      <c r="H35" s="29"/>
      <c r="I35" s="29"/>
      <c r="J35" s="29"/>
      <c r="K35" s="29"/>
      <c r="L35" s="29"/>
      <c r="M35" s="29"/>
      <c r="N35" s="29"/>
      <c r="O35" s="29"/>
    </row>
    <row r="36" spans="1:15" x14ac:dyDescent="0.2">
      <c r="A36" s="29"/>
      <c r="B36" s="29"/>
      <c r="C36" s="29"/>
      <c r="D36" s="29"/>
      <c r="E36" s="29"/>
      <c r="F36" s="29"/>
      <c r="G36" s="29"/>
      <c r="H36" s="29"/>
      <c r="I36" s="29"/>
      <c r="J36" s="29"/>
      <c r="K36" s="29"/>
      <c r="L36" s="29"/>
      <c r="M36" s="29"/>
      <c r="N36" s="29"/>
      <c r="O36" s="29"/>
    </row>
    <row r="37" spans="1:15" x14ac:dyDescent="0.2">
      <c r="A37" s="29"/>
      <c r="B37" s="29"/>
      <c r="C37" s="29"/>
      <c r="D37" s="29"/>
      <c r="E37" s="29"/>
      <c r="F37" s="29"/>
      <c r="G37" s="29"/>
      <c r="H37" s="29"/>
      <c r="I37" s="29"/>
      <c r="J37" s="29"/>
      <c r="K37" s="29"/>
      <c r="L37" s="29"/>
      <c r="M37" s="29"/>
      <c r="N37" s="29"/>
      <c r="O37" s="29"/>
    </row>
    <row r="38" spans="1:15" x14ac:dyDescent="0.2">
      <c r="A38" s="29"/>
      <c r="B38" s="29"/>
      <c r="C38" s="29"/>
      <c r="D38" s="29"/>
      <c r="E38" s="29"/>
      <c r="F38" s="29"/>
      <c r="G38" s="29"/>
      <c r="H38" s="29"/>
      <c r="I38" s="29"/>
      <c r="J38" s="29"/>
      <c r="K38" s="29"/>
      <c r="L38" s="29"/>
      <c r="M38" s="29"/>
      <c r="N38" s="29"/>
      <c r="O38" s="29"/>
    </row>
    <row r="39" spans="1:15" x14ac:dyDescent="0.2">
      <c r="A39" s="29"/>
      <c r="B39" s="29"/>
      <c r="C39" s="29"/>
      <c r="D39" s="29"/>
      <c r="E39" s="29"/>
      <c r="F39" s="29"/>
      <c r="G39" s="29"/>
      <c r="H39" s="29"/>
      <c r="I39" s="29"/>
      <c r="J39" s="29"/>
      <c r="K39" s="29"/>
      <c r="L39" s="29"/>
      <c r="M39" s="29"/>
      <c r="N39" s="29"/>
      <c r="O39" s="29"/>
    </row>
    <row r="40" spans="1:15" x14ac:dyDescent="0.2">
      <c r="A40" s="29"/>
      <c r="B40" s="29"/>
      <c r="C40" s="29"/>
      <c r="D40" s="29"/>
      <c r="E40" s="29"/>
      <c r="F40" s="29"/>
      <c r="G40" s="29"/>
      <c r="H40" s="29"/>
      <c r="I40" s="29"/>
      <c r="J40" s="29"/>
      <c r="K40" s="29"/>
      <c r="L40" s="29"/>
      <c r="M40" s="29"/>
      <c r="N40" s="29"/>
      <c r="O40" s="29"/>
    </row>
  </sheetData>
  <phoneticPr fontId="19" type="noConversion"/>
  <dataValidations count="9">
    <dataValidation type="list" allowBlank="1" showInputMessage="1" showErrorMessage="1" sqref="D2">
      <formula1>lista2</formula1>
    </dataValidation>
    <dataValidation type="list" allowBlank="1" showInputMessage="1" showErrorMessage="1" sqref="B2">
      <formula1>lista</formula1>
    </dataValidation>
    <dataValidation type="list" allowBlank="1" showInputMessage="1" showErrorMessage="1" sqref="G2">
      <formula1>igazgatas</formula1>
    </dataValidation>
    <dataValidation type="list" allowBlank="1" showInputMessage="1" showErrorMessage="1" sqref="J2">
      <formula1>reszbenvalasz</formula1>
    </dataValidation>
    <dataValidation type="list" allowBlank="1" showInputMessage="1" showErrorMessage="1" sqref="L2">
      <formula1>nemzetkozi2</formula1>
    </dataValidation>
    <dataValidation type="list" allowBlank="1" showInputMessage="1" showErrorMessage="1" sqref="E2">
      <formula1>szuksegtelen</formula1>
    </dataValidation>
    <dataValidation type="list" allowBlank="1" showInputMessage="1" showErrorMessage="1" sqref="A26">
      <formula1>Verseny</formula1>
    </dataValidation>
    <dataValidation type="list" showInputMessage="1" showErrorMessage="1" sqref="E27">
      <formula1>foglalkoztatas</formula1>
    </dataValidation>
    <dataValidation type="list" allowBlank="1" showInputMessage="1" showErrorMessage="1" sqref="H24">
      <formula1>foglalkoztatas2</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election activeCell="A10" sqref="A10:P10"/>
    </sheetView>
  </sheetViews>
  <sheetFormatPr defaultRowHeight="12.75" x14ac:dyDescent="0.2"/>
  <sheetData>
    <row r="1" spans="1:16" ht="12.75" customHeight="1" x14ac:dyDescent="0.2">
      <c r="A1" s="570" t="s">
        <v>174</v>
      </c>
      <c r="B1" s="570"/>
      <c r="C1" s="570"/>
      <c r="D1" s="570"/>
      <c r="E1" s="570"/>
      <c r="F1" s="570"/>
      <c r="G1" s="570"/>
      <c r="H1" s="570"/>
      <c r="I1" s="570"/>
      <c r="J1" s="570"/>
      <c r="K1" s="570"/>
      <c r="L1" s="570"/>
      <c r="M1" s="570"/>
      <c r="N1" s="570"/>
      <c r="O1" s="570"/>
      <c r="P1" s="56"/>
    </row>
    <row r="2" spans="1:16" x14ac:dyDescent="0.2">
      <c r="A2" s="570"/>
      <c r="B2" s="570"/>
      <c r="C2" s="570"/>
      <c r="D2" s="570"/>
      <c r="E2" s="570"/>
      <c r="F2" s="570"/>
      <c r="G2" s="570"/>
      <c r="H2" s="570"/>
      <c r="I2" s="570"/>
      <c r="J2" s="570"/>
      <c r="K2" s="570"/>
      <c r="L2" s="570"/>
      <c r="M2" s="570"/>
      <c r="N2" s="570"/>
      <c r="O2" s="570"/>
      <c r="P2" s="56"/>
    </row>
    <row r="3" spans="1:16" x14ac:dyDescent="0.2">
      <c r="A3" s="570"/>
      <c r="B3" s="570"/>
      <c r="C3" s="570"/>
      <c r="D3" s="570"/>
      <c r="E3" s="570"/>
      <c r="F3" s="570"/>
      <c r="G3" s="570"/>
      <c r="H3" s="570"/>
      <c r="I3" s="570"/>
      <c r="J3" s="570"/>
      <c r="K3" s="570"/>
      <c r="L3" s="570"/>
      <c r="M3" s="570"/>
      <c r="N3" s="570"/>
      <c r="O3" s="570"/>
      <c r="P3" s="56"/>
    </row>
    <row r="4" spans="1:16" x14ac:dyDescent="0.2">
      <c r="A4" s="570"/>
      <c r="B4" s="570"/>
      <c r="C4" s="570"/>
      <c r="D4" s="570"/>
      <c r="E4" s="570"/>
      <c r="F4" s="570"/>
      <c r="G4" s="570"/>
      <c r="H4" s="570"/>
      <c r="I4" s="570"/>
      <c r="J4" s="570"/>
      <c r="K4" s="570"/>
      <c r="L4" s="570"/>
      <c r="M4" s="570"/>
      <c r="N4" s="570"/>
      <c r="O4" s="570"/>
      <c r="P4" s="56"/>
    </row>
    <row r="5" spans="1:16" x14ac:dyDescent="0.2">
      <c r="A5" s="570"/>
      <c r="B5" s="570"/>
      <c r="C5" s="570"/>
      <c r="D5" s="570"/>
      <c r="E5" s="570"/>
      <c r="F5" s="570"/>
      <c r="G5" s="570"/>
      <c r="H5" s="570"/>
      <c r="I5" s="570"/>
      <c r="J5" s="570"/>
      <c r="K5" s="570"/>
      <c r="L5" s="570"/>
      <c r="M5" s="570"/>
      <c r="N5" s="570"/>
      <c r="O5" s="570"/>
      <c r="P5" s="56"/>
    </row>
    <row r="6" spans="1:16" x14ac:dyDescent="0.2">
      <c r="A6" s="570"/>
      <c r="B6" s="570"/>
      <c r="C6" s="570"/>
      <c r="D6" s="570"/>
      <c r="E6" s="570"/>
      <c r="F6" s="570"/>
      <c r="G6" s="570"/>
      <c r="H6" s="570"/>
      <c r="I6" s="570"/>
      <c r="J6" s="570"/>
      <c r="K6" s="570"/>
      <c r="L6" s="570"/>
      <c r="M6" s="570"/>
      <c r="N6" s="570"/>
      <c r="O6" s="570"/>
      <c r="P6" s="56"/>
    </row>
    <row r="7" spans="1:16" x14ac:dyDescent="0.2">
      <c r="A7" s="571"/>
      <c r="B7" s="571"/>
      <c r="C7" s="571"/>
      <c r="D7" s="571"/>
      <c r="E7" s="571"/>
      <c r="F7" s="571"/>
      <c r="G7" s="571"/>
      <c r="H7" s="571"/>
      <c r="I7" s="571"/>
      <c r="J7" s="571"/>
      <c r="K7" s="571"/>
      <c r="L7" s="571"/>
      <c r="M7" s="571"/>
      <c r="N7" s="571"/>
      <c r="O7" s="571"/>
      <c r="P7" s="56"/>
    </row>
    <row r="8" spans="1:16" ht="31.9" customHeight="1" x14ac:dyDescent="0.2">
      <c r="A8" s="574" t="s">
        <v>173</v>
      </c>
      <c r="B8" s="574"/>
      <c r="C8" s="574"/>
      <c r="D8" s="574"/>
      <c r="E8" s="574"/>
      <c r="F8" s="574"/>
      <c r="G8" s="574"/>
      <c r="H8" s="574"/>
      <c r="I8" s="574"/>
      <c r="J8" s="574"/>
      <c r="K8" s="574"/>
      <c r="L8" s="574"/>
      <c r="M8" s="574"/>
      <c r="N8" s="574"/>
      <c r="O8" s="574"/>
      <c r="P8" s="10"/>
    </row>
    <row r="9" spans="1:16" ht="81.2" customHeight="1" x14ac:dyDescent="0.2">
      <c r="A9" s="572" t="s">
        <v>177</v>
      </c>
      <c r="B9" s="573"/>
      <c r="C9" s="573"/>
      <c r="D9" s="573"/>
      <c r="E9" s="573"/>
      <c r="F9" s="573"/>
      <c r="G9" s="573"/>
      <c r="H9" s="573"/>
      <c r="I9" s="573"/>
      <c r="J9" s="573"/>
      <c r="K9" s="573"/>
      <c r="L9" s="573"/>
      <c r="M9" s="573"/>
      <c r="N9" s="573"/>
      <c r="O9" s="573"/>
      <c r="P9" s="573"/>
    </row>
    <row r="10" spans="1:16" x14ac:dyDescent="0.2">
      <c r="A10" s="569"/>
      <c r="B10" s="569"/>
      <c r="C10" s="569"/>
      <c r="D10" s="569"/>
      <c r="E10" s="569"/>
      <c r="F10" s="569"/>
      <c r="G10" s="569"/>
      <c r="H10" s="569"/>
      <c r="I10" s="569"/>
      <c r="J10" s="569"/>
      <c r="K10" s="569"/>
      <c r="L10" s="569"/>
      <c r="M10" s="569"/>
      <c r="N10" s="569"/>
      <c r="O10" s="569"/>
      <c r="P10" s="569"/>
    </row>
    <row r="11" spans="1:16" x14ac:dyDescent="0.2">
      <c r="A11" s="569"/>
      <c r="B11" s="569"/>
      <c r="C11" s="569"/>
      <c r="D11" s="569"/>
      <c r="E11" s="569"/>
      <c r="F11" s="569"/>
      <c r="G11" s="569"/>
      <c r="H11" s="569"/>
      <c r="I11" s="569"/>
      <c r="J11" s="569"/>
      <c r="K11" s="569"/>
      <c r="L11" s="569"/>
      <c r="M11" s="569"/>
      <c r="N11" s="569"/>
      <c r="O11" s="569"/>
      <c r="P11" s="569"/>
    </row>
    <row r="12" spans="1:16" x14ac:dyDescent="0.2">
      <c r="A12" s="569"/>
      <c r="B12" s="569"/>
      <c r="C12" s="569"/>
      <c r="D12" s="569"/>
      <c r="E12" s="569"/>
      <c r="F12" s="569"/>
      <c r="G12" s="569"/>
      <c r="H12" s="569"/>
      <c r="I12" s="569"/>
      <c r="J12" s="569"/>
      <c r="K12" s="569"/>
      <c r="L12" s="569"/>
      <c r="M12" s="569"/>
      <c r="N12" s="569"/>
      <c r="O12" s="569"/>
      <c r="P12" s="569"/>
    </row>
    <row r="13" spans="1:16" x14ac:dyDescent="0.2">
      <c r="A13" s="569"/>
      <c r="B13" s="569"/>
      <c r="C13" s="569"/>
      <c r="D13" s="569"/>
      <c r="E13" s="569"/>
      <c r="F13" s="569"/>
      <c r="G13" s="569"/>
      <c r="H13" s="569"/>
      <c r="I13" s="569"/>
      <c r="J13" s="569"/>
      <c r="K13" s="569"/>
      <c r="L13" s="569"/>
      <c r="M13" s="569"/>
      <c r="N13" s="569"/>
      <c r="O13" s="569"/>
      <c r="P13" s="569"/>
    </row>
    <row r="14" spans="1:16" x14ac:dyDescent="0.2">
      <c r="A14" s="569"/>
      <c r="B14" s="569"/>
      <c r="C14" s="569"/>
      <c r="D14" s="569"/>
      <c r="E14" s="569"/>
      <c r="F14" s="569"/>
      <c r="G14" s="569"/>
      <c r="H14" s="569"/>
      <c r="I14" s="569"/>
      <c r="J14" s="569"/>
      <c r="K14" s="569"/>
      <c r="L14" s="569"/>
      <c r="M14" s="569"/>
      <c r="N14" s="569"/>
      <c r="O14" s="569"/>
      <c r="P14" s="569"/>
    </row>
    <row r="15" spans="1:16" x14ac:dyDescent="0.2">
      <c r="A15" s="569"/>
      <c r="B15" s="569"/>
      <c r="C15" s="569"/>
      <c r="D15" s="569"/>
      <c r="E15" s="569"/>
      <c r="F15" s="569"/>
      <c r="G15" s="569"/>
      <c r="H15" s="569"/>
      <c r="I15" s="569"/>
      <c r="J15" s="569"/>
      <c r="K15" s="569"/>
      <c r="L15" s="569"/>
      <c r="M15" s="569"/>
      <c r="N15" s="569"/>
      <c r="O15" s="569"/>
      <c r="P15" s="569"/>
    </row>
    <row r="16" spans="1:16" x14ac:dyDescent="0.2">
      <c r="A16" s="569"/>
      <c r="B16" s="569"/>
      <c r="C16" s="569"/>
      <c r="D16" s="569"/>
      <c r="E16" s="569"/>
      <c r="F16" s="569"/>
      <c r="G16" s="569"/>
      <c r="H16" s="569"/>
      <c r="I16" s="569"/>
      <c r="J16" s="569"/>
      <c r="K16" s="569"/>
      <c r="L16" s="569"/>
      <c r="M16" s="569"/>
      <c r="N16" s="569"/>
      <c r="O16" s="569"/>
      <c r="P16" s="569"/>
    </row>
    <row r="17" spans="1:16" x14ac:dyDescent="0.2">
      <c r="A17" s="569"/>
      <c r="B17" s="569"/>
      <c r="C17" s="569"/>
      <c r="D17" s="569"/>
      <c r="E17" s="569"/>
      <c r="F17" s="569"/>
      <c r="G17" s="569"/>
      <c r="H17" s="569"/>
      <c r="I17" s="569"/>
      <c r="J17" s="569"/>
      <c r="K17" s="569"/>
      <c r="L17" s="569"/>
      <c r="M17" s="569"/>
      <c r="N17" s="569"/>
      <c r="O17" s="569"/>
      <c r="P17" s="569"/>
    </row>
    <row r="18" spans="1:16" x14ac:dyDescent="0.2">
      <c r="A18" s="569"/>
      <c r="B18" s="569"/>
      <c r="C18" s="569"/>
      <c r="D18" s="569"/>
      <c r="E18" s="569"/>
      <c r="F18" s="569"/>
      <c r="G18" s="569"/>
      <c r="H18" s="569"/>
      <c r="I18" s="569"/>
      <c r="J18" s="569"/>
      <c r="K18" s="569"/>
      <c r="L18" s="569"/>
      <c r="M18" s="569"/>
      <c r="N18" s="569"/>
      <c r="O18" s="569"/>
      <c r="P18" s="569"/>
    </row>
    <row r="19" spans="1:16" x14ac:dyDescent="0.2">
      <c r="A19" s="569"/>
      <c r="B19" s="569"/>
      <c r="C19" s="569"/>
      <c r="D19" s="569"/>
      <c r="E19" s="569"/>
      <c r="F19" s="569"/>
      <c r="G19" s="569"/>
      <c r="H19" s="569"/>
      <c r="I19" s="569"/>
      <c r="J19" s="569"/>
      <c r="K19" s="569"/>
      <c r="L19" s="569"/>
      <c r="M19" s="569"/>
      <c r="N19" s="569"/>
      <c r="O19" s="569"/>
      <c r="P19" s="569"/>
    </row>
    <row r="20" spans="1:16" x14ac:dyDescent="0.2">
      <c r="A20" s="569"/>
      <c r="B20" s="569"/>
      <c r="C20" s="569"/>
      <c r="D20" s="569"/>
      <c r="E20" s="569"/>
      <c r="F20" s="569"/>
      <c r="G20" s="569"/>
      <c r="H20" s="569"/>
      <c r="I20" s="569"/>
      <c r="J20" s="569"/>
      <c r="K20" s="569"/>
      <c r="L20" s="569"/>
      <c r="M20" s="569"/>
      <c r="N20" s="569"/>
      <c r="O20" s="569"/>
      <c r="P20" s="569"/>
    </row>
    <row r="21" spans="1:16" x14ac:dyDescent="0.2">
      <c r="A21" s="569"/>
      <c r="B21" s="569"/>
      <c r="C21" s="569"/>
      <c r="D21" s="569"/>
      <c r="E21" s="569"/>
      <c r="F21" s="569"/>
      <c r="G21" s="569"/>
      <c r="H21" s="569"/>
      <c r="I21" s="569"/>
      <c r="J21" s="569"/>
      <c r="K21" s="569"/>
      <c r="L21" s="569"/>
      <c r="M21" s="569"/>
      <c r="N21" s="569"/>
      <c r="O21" s="569"/>
      <c r="P21" s="569"/>
    </row>
    <row r="22" spans="1:16" x14ac:dyDescent="0.2">
      <c r="A22" s="569"/>
      <c r="B22" s="569"/>
      <c r="C22" s="569"/>
      <c r="D22" s="569"/>
      <c r="E22" s="569"/>
      <c r="F22" s="569"/>
      <c r="G22" s="569"/>
      <c r="H22" s="569"/>
      <c r="I22" s="569"/>
      <c r="J22" s="569"/>
      <c r="K22" s="569"/>
      <c r="L22" s="569"/>
      <c r="M22" s="569"/>
      <c r="N22" s="569"/>
      <c r="O22" s="569"/>
      <c r="P22" s="569"/>
    </row>
    <row r="23" spans="1:16" x14ac:dyDescent="0.2">
      <c r="A23" s="569"/>
      <c r="B23" s="569"/>
      <c r="C23" s="569"/>
      <c r="D23" s="569"/>
      <c r="E23" s="569"/>
      <c r="F23" s="569"/>
      <c r="G23" s="569"/>
      <c r="H23" s="569"/>
      <c r="I23" s="569"/>
      <c r="J23" s="569"/>
      <c r="K23" s="569"/>
      <c r="L23" s="569"/>
      <c r="M23" s="569"/>
      <c r="N23" s="569"/>
      <c r="O23" s="569"/>
      <c r="P23" s="569"/>
    </row>
    <row r="24" spans="1:16" x14ac:dyDescent="0.2">
      <c r="A24" s="569"/>
      <c r="B24" s="569"/>
      <c r="C24" s="569"/>
      <c r="D24" s="569"/>
      <c r="E24" s="569"/>
      <c r="F24" s="569"/>
      <c r="G24" s="569"/>
      <c r="H24" s="569"/>
      <c r="I24" s="569"/>
      <c r="J24" s="569"/>
      <c r="K24" s="569"/>
      <c r="L24" s="569"/>
      <c r="M24" s="569"/>
      <c r="N24" s="569"/>
      <c r="O24" s="569"/>
      <c r="P24" s="569"/>
    </row>
    <row r="25" spans="1:16" x14ac:dyDescent="0.2">
      <c r="A25" s="569"/>
      <c r="B25" s="569"/>
      <c r="C25" s="569"/>
      <c r="D25" s="569"/>
      <c r="E25" s="569"/>
      <c r="F25" s="569"/>
      <c r="G25" s="569"/>
      <c r="H25" s="569"/>
      <c r="I25" s="569"/>
      <c r="J25" s="569"/>
      <c r="K25" s="569"/>
      <c r="L25" s="569"/>
      <c r="M25" s="569"/>
      <c r="N25" s="569"/>
      <c r="O25" s="569"/>
      <c r="P25" s="569"/>
    </row>
    <row r="26" spans="1:16" x14ac:dyDescent="0.2">
      <c r="A26" s="569"/>
      <c r="B26" s="569"/>
      <c r="C26" s="569"/>
      <c r="D26" s="569"/>
      <c r="E26" s="569"/>
      <c r="F26" s="569"/>
      <c r="G26" s="569"/>
      <c r="H26" s="569"/>
      <c r="I26" s="569"/>
      <c r="J26" s="569"/>
      <c r="K26" s="569"/>
      <c r="L26" s="569"/>
      <c r="M26" s="569"/>
      <c r="N26" s="569"/>
      <c r="O26" s="569"/>
      <c r="P26" s="569"/>
    </row>
    <row r="27" spans="1:16" x14ac:dyDescent="0.2">
      <c r="A27" s="569"/>
      <c r="B27" s="569"/>
      <c r="C27" s="569"/>
      <c r="D27" s="569"/>
      <c r="E27" s="569"/>
      <c r="F27" s="569"/>
      <c r="G27" s="569"/>
      <c r="H27" s="569"/>
      <c r="I27" s="569"/>
      <c r="J27" s="569"/>
      <c r="K27" s="569"/>
      <c r="L27" s="569"/>
      <c r="M27" s="569"/>
      <c r="N27" s="569"/>
      <c r="O27" s="569"/>
      <c r="P27" s="569"/>
    </row>
    <row r="28" spans="1:16" x14ac:dyDescent="0.2">
      <c r="A28" s="569"/>
      <c r="B28" s="569"/>
      <c r="C28" s="569"/>
      <c r="D28" s="569"/>
      <c r="E28" s="569"/>
      <c r="F28" s="569"/>
      <c r="G28" s="569"/>
      <c r="H28" s="569"/>
      <c r="I28" s="569"/>
      <c r="J28" s="569"/>
      <c r="K28" s="569"/>
      <c r="L28" s="569"/>
      <c r="M28" s="569"/>
      <c r="N28" s="569"/>
      <c r="O28" s="569"/>
      <c r="P28" s="569"/>
    </row>
    <row r="29" spans="1:16" x14ac:dyDescent="0.2">
      <c r="A29" s="569"/>
      <c r="B29" s="569"/>
      <c r="C29" s="569"/>
      <c r="D29" s="569"/>
      <c r="E29" s="569"/>
      <c r="F29" s="569"/>
      <c r="G29" s="569"/>
      <c r="H29" s="569"/>
      <c r="I29" s="569"/>
      <c r="J29" s="569"/>
      <c r="K29" s="569"/>
      <c r="L29" s="569"/>
      <c r="M29" s="569"/>
      <c r="N29" s="569"/>
      <c r="O29" s="569"/>
      <c r="P29" s="569"/>
    </row>
    <row r="30" spans="1:16" x14ac:dyDescent="0.2">
      <c r="A30" s="569"/>
      <c r="B30" s="569"/>
      <c r="C30" s="569"/>
      <c r="D30" s="569"/>
      <c r="E30" s="569"/>
      <c r="F30" s="569"/>
      <c r="G30" s="569"/>
      <c r="H30" s="569"/>
      <c r="I30" s="569"/>
      <c r="J30" s="569"/>
      <c r="K30" s="569"/>
      <c r="L30" s="569"/>
      <c r="M30" s="569"/>
      <c r="N30" s="569"/>
      <c r="O30" s="569"/>
      <c r="P30" s="569"/>
    </row>
    <row r="31" spans="1:16" x14ac:dyDescent="0.2">
      <c r="A31" s="569"/>
      <c r="B31" s="569"/>
      <c r="C31" s="569"/>
      <c r="D31" s="569"/>
      <c r="E31" s="569"/>
      <c r="F31" s="569"/>
      <c r="G31" s="569"/>
      <c r="H31" s="569"/>
      <c r="I31" s="569"/>
      <c r="J31" s="569"/>
      <c r="K31" s="569"/>
      <c r="L31" s="569"/>
      <c r="M31" s="569"/>
      <c r="N31" s="569"/>
      <c r="O31" s="569"/>
      <c r="P31" s="569"/>
    </row>
    <row r="32" spans="1:16" x14ac:dyDescent="0.2">
      <c r="A32" s="569"/>
      <c r="B32" s="569"/>
      <c r="C32" s="569"/>
      <c r="D32" s="569"/>
      <c r="E32" s="569"/>
      <c r="F32" s="569"/>
      <c r="G32" s="569"/>
      <c r="H32" s="569"/>
      <c r="I32" s="569"/>
      <c r="J32" s="569"/>
      <c r="K32" s="569"/>
      <c r="L32" s="569"/>
      <c r="M32" s="569"/>
      <c r="N32" s="569"/>
      <c r="O32" s="569"/>
      <c r="P32" s="569"/>
    </row>
    <row r="33" spans="1:16" x14ac:dyDescent="0.2">
      <c r="A33" s="569"/>
      <c r="B33" s="569"/>
      <c r="C33" s="569"/>
      <c r="D33" s="569"/>
      <c r="E33" s="569"/>
      <c r="F33" s="569"/>
      <c r="G33" s="569"/>
      <c r="H33" s="569"/>
      <c r="I33" s="569"/>
      <c r="J33" s="569"/>
      <c r="K33" s="569"/>
      <c r="L33" s="569"/>
      <c r="M33" s="569"/>
      <c r="N33" s="569"/>
      <c r="O33" s="569"/>
      <c r="P33" s="569"/>
    </row>
    <row r="34" spans="1:16" x14ac:dyDescent="0.2">
      <c r="A34" s="569"/>
      <c r="B34" s="569"/>
      <c r="C34" s="569"/>
      <c r="D34" s="569"/>
      <c r="E34" s="569"/>
      <c r="F34" s="569"/>
      <c r="G34" s="569"/>
      <c r="H34" s="569"/>
      <c r="I34" s="569"/>
      <c r="J34" s="569"/>
      <c r="K34" s="569"/>
      <c r="L34" s="569"/>
      <c r="M34" s="569"/>
      <c r="N34" s="569"/>
      <c r="O34" s="569"/>
      <c r="P34" s="569"/>
    </row>
    <row r="35" spans="1:16" x14ac:dyDescent="0.2">
      <c r="A35" s="569"/>
      <c r="B35" s="569"/>
      <c r="C35" s="569"/>
      <c r="D35" s="569"/>
      <c r="E35" s="569"/>
      <c r="F35" s="569"/>
      <c r="G35" s="569"/>
      <c r="H35" s="569"/>
      <c r="I35" s="569"/>
      <c r="J35" s="569"/>
      <c r="K35" s="569"/>
      <c r="L35" s="569"/>
      <c r="M35" s="569"/>
      <c r="N35" s="569"/>
      <c r="O35" s="569"/>
      <c r="P35" s="569"/>
    </row>
    <row r="36" spans="1:16" x14ac:dyDescent="0.2">
      <c r="A36" s="569"/>
      <c r="B36" s="569"/>
      <c r="C36" s="569"/>
      <c r="D36" s="569"/>
      <c r="E36" s="569"/>
      <c r="F36" s="569"/>
      <c r="G36" s="569"/>
      <c r="H36" s="569"/>
      <c r="I36" s="569"/>
      <c r="J36" s="569"/>
      <c r="K36" s="569"/>
      <c r="L36" s="569"/>
      <c r="M36" s="569"/>
      <c r="N36" s="569"/>
      <c r="O36" s="569"/>
      <c r="P36" s="569"/>
    </row>
    <row r="37" spans="1:16" x14ac:dyDescent="0.2">
      <c r="A37" s="56"/>
      <c r="B37" s="56"/>
      <c r="C37" s="56"/>
      <c r="D37" s="56"/>
      <c r="E37" s="56"/>
      <c r="F37" s="56"/>
      <c r="G37" s="56"/>
      <c r="H37" s="56"/>
      <c r="I37" s="56"/>
      <c r="J37" s="56"/>
      <c r="K37" s="56"/>
      <c r="L37" s="56"/>
      <c r="M37" s="56"/>
      <c r="N37" s="56"/>
      <c r="O37" s="56"/>
      <c r="P37" s="56"/>
    </row>
    <row r="38" spans="1:16" x14ac:dyDescent="0.2">
      <c r="A38" s="56"/>
      <c r="B38" s="56"/>
      <c r="C38" s="56"/>
      <c r="D38" s="56"/>
      <c r="E38" s="56"/>
      <c r="F38" s="56"/>
      <c r="G38" s="56"/>
      <c r="H38" s="56"/>
      <c r="I38" s="56"/>
      <c r="J38" s="56"/>
      <c r="K38" s="56"/>
      <c r="L38" s="56"/>
      <c r="M38" s="56"/>
      <c r="N38" s="56"/>
      <c r="O38" s="56"/>
      <c r="P38" s="56"/>
    </row>
    <row r="39" spans="1:16" x14ac:dyDescent="0.2">
      <c r="A39" s="56"/>
      <c r="B39" s="56"/>
      <c r="C39" s="56"/>
      <c r="D39" s="56"/>
      <c r="E39" s="56"/>
      <c r="F39" s="56"/>
      <c r="G39" s="56"/>
      <c r="H39" s="56"/>
      <c r="I39" s="56"/>
      <c r="J39" s="56"/>
      <c r="K39" s="56"/>
      <c r="L39" s="56"/>
      <c r="M39" s="56"/>
      <c r="N39" s="56"/>
      <c r="O39" s="56"/>
      <c r="P39" s="56"/>
    </row>
    <row r="40" spans="1:16" x14ac:dyDescent="0.2">
      <c r="A40" s="56"/>
      <c r="B40" s="56"/>
      <c r="C40" s="56"/>
      <c r="D40" s="56"/>
      <c r="E40" s="56"/>
      <c r="F40" s="56"/>
      <c r="G40" s="56"/>
      <c r="H40" s="56"/>
      <c r="I40" s="56"/>
      <c r="J40" s="56"/>
      <c r="K40" s="56"/>
      <c r="L40" s="56"/>
      <c r="M40" s="56"/>
      <c r="N40" s="56"/>
      <c r="O40" s="56"/>
      <c r="P40" s="56"/>
    </row>
    <row r="41" spans="1:16" x14ac:dyDescent="0.2">
      <c r="A41" s="56"/>
      <c r="B41" s="56"/>
      <c r="C41" s="56"/>
      <c r="D41" s="56"/>
      <c r="E41" s="56"/>
      <c r="F41" s="56"/>
      <c r="G41" s="56"/>
      <c r="H41" s="56"/>
      <c r="I41" s="56"/>
      <c r="J41" s="56"/>
      <c r="K41" s="56"/>
      <c r="L41" s="56"/>
      <c r="M41" s="56"/>
      <c r="N41" s="56"/>
      <c r="O41" s="56"/>
      <c r="P41" s="56"/>
    </row>
  </sheetData>
  <mergeCells count="30">
    <mergeCell ref="A34:P34"/>
    <mergeCell ref="A35:P35"/>
    <mergeCell ref="A36:P36"/>
    <mergeCell ref="A8:O8"/>
    <mergeCell ref="A28:P28"/>
    <mergeCell ref="A29:P29"/>
    <mergeCell ref="A30:P30"/>
    <mergeCell ref="A31:P31"/>
    <mergeCell ref="A32:P32"/>
    <mergeCell ref="A33:P33"/>
    <mergeCell ref="A22:P22"/>
    <mergeCell ref="A23:P23"/>
    <mergeCell ref="A24:P24"/>
    <mergeCell ref="A25:P25"/>
    <mergeCell ref="A26:P26"/>
    <mergeCell ref="A27:P27"/>
    <mergeCell ref="A21:P21"/>
    <mergeCell ref="A1:O7"/>
    <mergeCell ref="A9:P9"/>
    <mergeCell ref="A10:P10"/>
    <mergeCell ref="A11:P11"/>
    <mergeCell ref="A12:P12"/>
    <mergeCell ref="A13:P13"/>
    <mergeCell ref="A14:P14"/>
    <mergeCell ref="A15:P15"/>
    <mergeCell ref="A16:P16"/>
    <mergeCell ref="A17:P17"/>
    <mergeCell ref="A18:P18"/>
    <mergeCell ref="A19:P19"/>
    <mergeCell ref="A20:P2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9</vt:i4>
      </vt:variant>
      <vt:variant>
        <vt:lpstr>Névvel ellátott tartományok</vt:lpstr>
      </vt:variant>
      <vt:variant>
        <vt:i4>16</vt:i4>
      </vt:variant>
    </vt:vector>
  </HeadingPairs>
  <TitlesOfParts>
    <vt:vector size="25" baseType="lpstr">
      <vt:lpstr>FŐLAP</vt:lpstr>
      <vt:lpstr>Társadalmi,gazdasági hatás</vt:lpstr>
      <vt:lpstr> Költségvetés</vt:lpstr>
      <vt:lpstr> Admin terhek, igazgatási hat</vt:lpstr>
      <vt:lpstr> További hatások</vt:lpstr>
      <vt:lpstr>EHK</vt:lpstr>
      <vt:lpstr>sup.</vt:lpstr>
      <vt:lpstr>log</vt:lpstr>
      <vt:lpstr>Munka1</vt:lpstr>
      <vt:lpstr>foglalkoztatas</vt:lpstr>
      <vt:lpstr>foglalkoztatas2</vt:lpstr>
      <vt:lpstr>igazgatas</vt:lpstr>
      <vt:lpstr>lista</vt:lpstr>
      <vt:lpstr>lista_1</vt:lpstr>
      <vt:lpstr>lista2</vt:lpstr>
      <vt:lpstr>nemzetkozi</vt:lpstr>
      <vt:lpstr>nemzetkozi2</vt:lpstr>
      <vt:lpstr>' Költségvetés'!Nyomtatási_terület</vt:lpstr>
      <vt:lpstr>' További hatások'!Nyomtatási_terület</vt:lpstr>
      <vt:lpstr>EHK!Nyomtatási_terület</vt:lpstr>
      <vt:lpstr>FŐLAP!Nyomtatási_terület</vt:lpstr>
      <vt:lpstr>'Társadalmi,gazdasági hatás'!Nyomtatási_terület</vt:lpstr>
      <vt:lpstr>reszbenvalasz</vt:lpstr>
      <vt:lpstr>szuksegtelen</vt:lpstr>
      <vt:lpstr>Verseny</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Eusebi-Kozma Eszter</dc:creator>
  <cp:lastModifiedBy>Riskóné dr. Pálóczi Zsuzsanna</cp:lastModifiedBy>
  <cp:lastPrinted>2011-10-05T13:09:41Z</cp:lastPrinted>
  <dcterms:created xsi:type="dcterms:W3CDTF">2010-12-01T16:37:31Z</dcterms:created>
  <dcterms:modified xsi:type="dcterms:W3CDTF">2015-10-16T09:29:57Z</dcterms:modified>
</cp:coreProperties>
</file>